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io4\ごましお\ブログ\読者にダウンロードしてもらうもの\"/>
    </mc:Choice>
  </mc:AlternateContent>
  <xr:revisionPtr revIDLastSave="0" documentId="13_ncr:1_{9E11909C-5A77-42E7-AFA5-8604BE5BD2F9}" xr6:coauthVersionLast="47" xr6:coauthVersionMax="47" xr10:uidLastSave="{00000000-0000-0000-0000-000000000000}"/>
  <bookViews>
    <workbookView xWindow="-110" yWindow="-110" windowWidth="19420" windowHeight="11500" xr2:uid="{0E718371-698B-421C-8DB1-AF059FF71A8D}"/>
  </bookViews>
  <sheets>
    <sheet name="使い方" sheetId="1" r:id="rId1"/>
    <sheet name="収入" sheetId="8" r:id="rId2"/>
    <sheet name="支出" sheetId="2" r:id="rId3"/>
    <sheet name="予算" sheetId="5" r:id="rId4"/>
    <sheet name="月間支出" sheetId="12" r:id="rId5"/>
    <sheet name="収入_入力例" sheetId="9" r:id="rId6"/>
    <sheet name="支出 _入力例" sheetId="10" r:id="rId7"/>
    <sheet name="予算 _入力例" sheetId="11" r:id="rId8"/>
    <sheet name="月間支出_入力例" sheetId="13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" i="12" l="1"/>
  <c r="C3" i="12" s="1"/>
  <c r="D3" i="12" s="1"/>
  <c r="E3" i="12" s="1"/>
  <c r="F3" i="12" s="1"/>
  <c r="G3" i="12" s="1"/>
  <c r="H3" i="12" s="1"/>
  <c r="I3" i="12" s="1"/>
  <c r="J3" i="12" s="1"/>
  <c r="K3" i="12" s="1"/>
  <c r="L3" i="12" s="1"/>
  <c r="M3" i="12" s="1"/>
  <c r="N3" i="12" s="1"/>
  <c r="O3" i="12" s="1"/>
  <c r="P3" i="12" s="1"/>
  <c r="Q3" i="12" s="1"/>
  <c r="R3" i="12" s="1"/>
  <c r="S3" i="12" s="1"/>
  <c r="T3" i="12" s="1"/>
  <c r="U3" i="12" s="1"/>
  <c r="V3" i="12" s="1"/>
  <c r="W3" i="12" s="1"/>
  <c r="X3" i="12" s="1"/>
  <c r="Y3" i="12" s="1"/>
  <c r="Z3" i="12" s="1"/>
  <c r="AA3" i="12" s="1"/>
  <c r="AB3" i="12" s="1"/>
  <c r="AC3" i="12" s="1"/>
  <c r="AD3" i="12" s="1"/>
  <c r="AE3" i="12" s="1"/>
  <c r="AF3" i="12" s="1"/>
  <c r="AF42" i="13"/>
  <c r="AE42" i="13"/>
  <c r="AD42" i="13"/>
  <c r="AC42" i="13"/>
  <c r="AB42" i="13"/>
  <c r="AA42" i="13"/>
  <c r="Z42" i="13"/>
  <c r="Y42" i="13"/>
  <c r="X42" i="13"/>
  <c r="W42" i="13"/>
  <c r="V42" i="13"/>
  <c r="U42" i="13"/>
  <c r="T42" i="13"/>
  <c r="S42" i="13"/>
  <c r="R42" i="13"/>
  <c r="Q42" i="13"/>
  <c r="P42" i="13"/>
  <c r="O42" i="13"/>
  <c r="N42" i="13"/>
  <c r="M42" i="13"/>
  <c r="L42" i="13"/>
  <c r="K42" i="13"/>
  <c r="J42" i="13"/>
  <c r="I42" i="13"/>
  <c r="H42" i="13"/>
  <c r="G42" i="13"/>
  <c r="F42" i="13"/>
  <c r="E42" i="13"/>
  <c r="D42" i="13"/>
  <c r="C42" i="13"/>
  <c r="B42" i="13"/>
  <c r="AG41" i="13"/>
  <c r="A41" i="13"/>
  <c r="AG40" i="13"/>
  <c r="A40" i="13"/>
  <c r="AG39" i="13"/>
  <c r="A39" i="13"/>
  <c r="AG38" i="13"/>
  <c r="A38" i="13"/>
  <c r="AG37" i="13"/>
  <c r="A37" i="13"/>
  <c r="AG36" i="13"/>
  <c r="A36" i="13"/>
  <c r="AG35" i="13"/>
  <c r="A35" i="13"/>
  <c r="AG34" i="13"/>
  <c r="A34" i="13"/>
  <c r="AG33" i="13"/>
  <c r="A33" i="13"/>
  <c r="AG32" i="13"/>
  <c r="A32" i="13"/>
  <c r="AG31" i="13"/>
  <c r="A31" i="13"/>
  <c r="AG30" i="13"/>
  <c r="A30" i="13"/>
  <c r="AG29" i="13"/>
  <c r="A29" i="13"/>
  <c r="AG28" i="13"/>
  <c r="A28" i="13"/>
  <c r="AG27" i="13"/>
  <c r="A27" i="13"/>
  <c r="AG26" i="13"/>
  <c r="A26" i="13"/>
  <c r="AG25" i="13"/>
  <c r="A25" i="13"/>
  <c r="AG24" i="13"/>
  <c r="A24" i="13"/>
  <c r="AG23" i="13"/>
  <c r="A23" i="13"/>
  <c r="AG22" i="13"/>
  <c r="A22" i="13"/>
  <c r="AG21" i="13"/>
  <c r="A21" i="13"/>
  <c r="AG20" i="13"/>
  <c r="A20" i="13"/>
  <c r="AG19" i="13"/>
  <c r="A19" i="13"/>
  <c r="AG18" i="13"/>
  <c r="A18" i="13"/>
  <c r="AG17" i="13"/>
  <c r="A17" i="13"/>
  <c r="AG16" i="13"/>
  <c r="A16" i="13"/>
  <c r="AG15" i="13"/>
  <c r="A15" i="13"/>
  <c r="AG14" i="13"/>
  <c r="A14" i="13"/>
  <c r="AG13" i="13"/>
  <c r="A13" i="13"/>
  <c r="AG12" i="13"/>
  <c r="A12" i="13"/>
  <c r="AG11" i="13"/>
  <c r="A11" i="13"/>
  <c r="AG10" i="13"/>
  <c r="A10" i="13"/>
  <c r="AG9" i="13"/>
  <c r="A9" i="13"/>
  <c r="AG8" i="13"/>
  <c r="A8" i="13"/>
  <c r="AG7" i="13"/>
  <c r="A7" i="13"/>
  <c r="AG6" i="13"/>
  <c r="A6" i="13"/>
  <c r="AG5" i="13"/>
  <c r="A5" i="13"/>
  <c r="AG4" i="13"/>
  <c r="A4" i="13"/>
  <c r="B3" i="13"/>
  <c r="C3" i="13" s="1"/>
  <c r="D3" i="13" s="1"/>
  <c r="E3" i="13" s="1"/>
  <c r="F3" i="13" s="1"/>
  <c r="G3" i="13" s="1"/>
  <c r="H3" i="13" s="1"/>
  <c r="I3" i="13" s="1"/>
  <c r="J3" i="13" s="1"/>
  <c r="K3" i="13" s="1"/>
  <c r="L3" i="13" s="1"/>
  <c r="M3" i="13" s="1"/>
  <c r="N3" i="13" s="1"/>
  <c r="O3" i="13" s="1"/>
  <c r="P3" i="13" s="1"/>
  <c r="Q3" i="13" s="1"/>
  <c r="R3" i="13" s="1"/>
  <c r="S3" i="13" s="1"/>
  <c r="T3" i="13" s="1"/>
  <c r="U3" i="13" s="1"/>
  <c r="V3" i="13" s="1"/>
  <c r="W3" i="13" s="1"/>
  <c r="X3" i="13" s="1"/>
  <c r="Y3" i="13" s="1"/>
  <c r="Z3" i="13" s="1"/>
  <c r="AA3" i="13" s="1"/>
  <c r="AB3" i="13" s="1"/>
  <c r="AC3" i="13" s="1"/>
  <c r="AD3" i="13" s="1"/>
  <c r="AE3" i="13" s="1"/>
  <c r="AF3" i="13" s="1"/>
  <c r="AG41" i="12"/>
  <c r="AG40" i="12"/>
  <c r="AG39" i="12"/>
  <c r="AG38" i="12"/>
  <c r="AG37" i="12"/>
  <c r="AG36" i="12"/>
  <c r="AG35" i="12"/>
  <c r="AG34" i="12"/>
  <c r="AG33" i="12"/>
  <c r="AG32" i="12"/>
  <c r="AG31" i="12"/>
  <c r="AG30" i="12"/>
  <c r="AG29" i="12"/>
  <c r="AG28" i="12"/>
  <c r="AG27" i="12"/>
  <c r="AG26" i="12"/>
  <c r="AG25" i="12"/>
  <c r="AG24" i="12"/>
  <c r="AG23" i="12"/>
  <c r="AG22" i="12"/>
  <c r="AG21" i="12"/>
  <c r="AG20" i="12"/>
  <c r="AG19" i="12"/>
  <c r="AG18" i="12"/>
  <c r="AG17" i="12"/>
  <c r="AG16" i="12"/>
  <c r="AG15" i="12"/>
  <c r="AG14" i="12"/>
  <c r="AG13" i="12"/>
  <c r="AG12" i="12"/>
  <c r="AG11" i="12"/>
  <c r="AG10" i="12"/>
  <c r="AG9" i="12"/>
  <c r="AG8" i="12"/>
  <c r="AG7" i="12"/>
  <c r="AG6" i="12"/>
  <c r="AG5" i="12"/>
  <c r="AG4" i="12"/>
  <c r="AF42" i="12"/>
  <c r="AE42" i="12"/>
  <c r="AD42" i="12"/>
  <c r="AC42" i="12"/>
  <c r="AB42" i="12"/>
  <c r="AA42" i="12"/>
  <c r="Z42" i="12"/>
  <c r="Y42" i="12"/>
  <c r="X42" i="12"/>
  <c r="W42" i="12"/>
  <c r="V42" i="12"/>
  <c r="U42" i="12"/>
  <c r="T42" i="12"/>
  <c r="S42" i="12"/>
  <c r="R42" i="12"/>
  <c r="Q42" i="12"/>
  <c r="P42" i="12"/>
  <c r="O42" i="12"/>
  <c r="N42" i="12"/>
  <c r="M42" i="12"/>
  <c r="L42" i="12"/>
  <c r="K42" i="12"/>
  <c r="J42" i="12"/>
  <c r="I42" i="12"/>
  <c r="H42" i="12"/>
  <c r="G42" i="12"/>
  <c r="F42" i="12"/>
  <c r="E42" i="12"/>
  <c r="D42" i="12"/>
  <c r="C42" i="12"/>
  <c r="B42" i="12"/>
  <c r="A41" i="12"/>
  <c r="A40" i="12"/>
  <c r="A39" i="12"/>
  <c r="A38" i="12"/>
  <c r="A37" i="12"/>
  <c r="A36" i="12"/>
  <c r="A35" i="12"/>
  <c r="A34" i="12"/>
  <c r="A33" i="12"/>
  <c r="A32" i="12"/>
  <c r="A31" i="12"/>
  <c r="A30" i="12"/>
  <c r="A29" i="12"/>
  <c r="A28" i="12"/>
  <c r="A27" i="12"/>
  <c r="A26" i="12"/>
  <c r="A25" i="12"/>
  <c r="A24" i="12"/>
  <c r="A23" i="12"/>
  <c r="A22" i="12"/>
  <c r="A21" i="12"/>
  <c r="A20" i="12"/>
  <c r="A19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A5" i="12"/>
  <c r="A4" i="12"/>
  <c r="D43" i="2"/>
  <c r="E43" i="2"/>
  <c r="F43" i="2"/>
  <c r="G43" i="2"/>
  <c r="H43" i="2"/>
  <c r="I43" i="2"/>
  <c r="J43" i="2"/>
  <c r="K43" i="2"/>
  <c r="L43" i="2"/>
  <c r="M43" i="2"/>
  <c r="N43" i="2"/>
  <c r="O43" i="2"/>
  <c r="C38" i="11"/>
  <c r="C33" i="11"/>
  <c r="C30" i="11"/>
  <c r="C22" i="11"/>
  <c r="C17" i="11"/>
  <c r="C10" i="11"/>
  <c r="C9" i="11"/>
  <c r="C8" i="11"/>
  <c r="B45" i="11"/>
  <c r="A45" i="11"/>
  <c r="B44" i="11"/>
  <c r="A44" i="11"/>
  <c r="B43" i="11"/>
  <c r="A43" i="11"/>
  <c r="B42" i="11"/>
  <c r="A42" i="11"/>
  <c r="B41" i="11"/>
  <c r="A41" i="11"/>
  <c r="B40" i="11"/>
  <c r="A40" i="11"/>
  <c r="B39" i="11"/>
  <c r="A39" i="11"/>
  <c r="B38" i="11"/>
  <c r="A38" i="11"/>
  <c r="B37" i="11"/>
  <c r="A37" i="11"/>
  <c r="B36" i="11"/>
  <c r="A36" i="11"/>
  <c r="B35" i="11"/>
  <c r="A35" i="11"/>
  <c r="B34" i="11"/>
  <c r="A34" i="11"/>
  <c r="B33" i="11"/>
  <c r="A33" i="11"/>
  <c r="B32" i="11"/>
  <c r="A32" i="11"/>
  <c r="B31" i="11"/>
  <c r="A31" i="11"/>
  <c r="B30" i="11"/>
  <c r="A30" i="11"/>
  <c r="B29" i="11"/>
  <c r="A29" i="11"/>
  <c r="B28" i="11"/>
  <c r="A28" i="11"/>
  <c r="B27" i="11"/>
  <c r="A27" i="11"/>
  <c r="B26" i="11"/>
  <c r="A26" i="11"/>
  <c r="B25" i="11"/>
  <c r="A25" i="11"/>
  <c r="B24" i="11"/>
  <c r="A24" i="11"/>
  <c r="B23" i="11"/>
  <c r="A23" i="11"/>
  <c r="B22" i="11"/>
  <c r="A22" i="11"/>
  <c r="B21" i="11"/>
  <c r="A21" i="11"/>
  <c r="B20" i="11"/>
  <c r="A20" i="11"/>
  <c r="B19" i="11"/>
  <c r="A19" i="11"/>
  <c r="B18" i="11"/>
  <c r="A18" i="11"/>
  <c r="B17" i="11"/>
  <c r="A17" i="11"/>
  <c r="B16" i="11"/>
  <c r="A16" i="11"/>
  <c r="B15" i="11"/>
  <c r="A15" i="11"/>
  <c r="B14" i="11"/>
  <c r="A14" i="11"/>
  <c r="B13" i="11"/>
  <c r="A13" i="11"/>
  <c r="B12" i="11"/>
  <c r="A12" i="11"/>
  <c r="B11" i="11"/>
  <c r="A11" i="11"/>
  <c r="B10" i="11"/>
  <c r="A10" i="11"/>
  <c r="B9" i="11"/>
  <c r="A9" i="11"/>
  <c r="B8" i="11"/>
  <c r="A8" i="11"/>
  <c r="B3" i="11"/>
  <c r="D46" i="11"/>
  <c r="B46" i="11"/>
  <c r="O43" i="10"/>
  <c r="N43" i="10"/>
  <c r="M43" i="10"/>
  <c r="L43" i="10"/>
  <c r="K43" i="10"/>
  <c r="J43" i="10"/>
  <c r="I43" i="10"/>
  <c r="H43" i="10"/>
  <c r="G43" i="10"/>
  <c r="F43" i="10"/>
  <c r="E43" i="10"/>
  <c r="D43" i="10"/>
  <c r="P42" i="10"/>
  <c r="Q42" i="10" s="1"/>
  <c r="R42" i="10" s="1"/>
  <c r="C45" i="11" s="1"/>
  <c r="Q41" i="10"/>
  <c r="R41" i="10" s="1"/>
  <c r="C44" i="11" s="1"/>
  <c r="P41" i="10"/>
  <c r="P40" i="10"/>
  <c r="Q40" i="10" s="1"/>
  <c r="R40" i="10" s="1"/>
  <c r="C43" i="11" s="1"/>
  <c r="P39" i="10"/>
  <c r="Q39" i="10" s="1"/>
  <c r="R39" i="10" s="1"/>
  <c r="C42" i="11" s="1"/>
  <c r="P38" i="10"/>
  <c r="Q38" i="10" s="1"/>
  <c r="R38" i="10" s="1"/>
  <c r="C41" i="11" s="1"/>
  <c r="P37" i="10"/>
  <c r="Q37" i="10" s="1"/>
  <c r="R37" i="10" s="1"/>
  <c r="C40" i="11" s="1"/>
  <c r="P36" i="10"/>
  <c r="Q36" i="10" s="1"/>
  <c r="R36" i="10" s="1"/>
  <c r="C39" i="11" s="1"/>
  <c r="P35" i="10"/>
  <c r="Q35" i="10" s="1"/>
  <c r="R35" i="10" s="1"/>
  <c r="P34" i="10"/>
  <c r="Q34" i="10" s="1"/>
  <c r="R34" i="10" s="1"/>
  <c r="C37" i="11" s="1"/>
  <c r="P33" i="10"/>
  <c r="Q33" i="10" s="1"/>
  <c r="R33" i="10" s="1"/>
  <c r="C36" i="11" s="1"/>
  <c r="P32" i="10"/>
  <c r="Q32" i="10" s="1"/>
  <c r="R32" i="10" s="1"/>
  <c r="C35" i="11" s="1"/>
  <c r="P31" i="10"/>
  <c r="Q31" i="10" s="1"/>
  <c r="R31" i="10" s="1"/>
  <c r="C34" i="11" s="1"/>
  <c r="P30" i="10"/>
  <c r="Q30" i="10" s="1"/>
  <c r="R30" i="10" s="1"/>
  <c r="Q29" i="10"/>
  <c r="R29" i="10" s="1"/>
  <c r="C32" i="11" s="1"/>
  <c r="P29" i="10"/>
  <c r="P28" i="10"/>
  <c r="Q28" i="10" s="1"/>
  <c r="R28" i="10" s="1"/>
  <c r="C31" i="11" s="1"/>
  <c r="P27" i="10"/>
  <c r="Q27" i="10" s="1"/>
  <c r="R27" i="10" s="1"/>
  <c r="P26" i="10"/>
  <c r="Q26" i="10" s="1"/>
  <c r="R26" i="10" s="1"/>
  <c r="C29" i="11" s="1"/>
  <c r="P25" i="10"/>
  <c r="Q25" i="10" s="1"/>
  <c r="R25" i="10" s="1"/>
  <c r="C28" i="11" s="1"/>
  <c r="P24" i="10"/>
  <c r="Q24" i="10" s="1"/>
  <c r="R24" i="10" s="1"/>
  <c r="C27" i="11" s="1"/>
  <c r="P23" i="10"/>
  <c r="Q23" i="10" s="1"/>
  <c r="R23" i="10" s="1"/>
  <c r="C26" i="11" s="1"/>
  <c r="P22" i="10"/>
  <c r="Q22" i="10" s="1"/>
  <c r="R22" i="10" s="1"/>
  <c r="C25" i="11" s="1"/>
  <c r="P21" i="10"/>
  <c r="Q21" i="10" s="1"/>
  <c r="R21" i="10" s="1"/>
  <c r="C24" i="11" s="1"/>
  <c r="P20" i="10"/>
  <c r="Q20" i="10" s="1"/>
  <c r="R20" i="10" s="1"/>
  <c r="C23" i="11" s="1"/>
  <c r="P19" i="10"/>
  <c r="Q19" i="10" s="1"/>
  <c r="R19" i="10" s="1"/>
  <c r="P18" i="10"/>
  <c r="Q18" i="10" s="1"/>
  <c r="R18" i="10" s="1"/>
  <c r="C21" i="11" s="1"/>
  <c r="P17" i="10"/>
  <c r="Q17" i="10" s="1"/>
  <c r="R17" i="10" s="1"/>
  <c r="C20" i="11" s="1"/>
  <c r="P16" i="10"/>
  <c r="Q16" i="10" s="1"/>
  <c r="R16" i="10" s="1"/>
  <c r="C19" i="11" s="1"/>
  <c r="P15" i="10"/>
  <c r="Q15" i="10" s="1"/>
  <c r="R15" i="10" s="1"/>
  <c r="C18" i="11" s="1"/>
  <c r="P14" i="10"/>
  <c r="Q14" i="10" s="1"/>
  <c r="R14" i="10" s="1"/>
  <c r="P13" i="10"/>
  <c r="Q13" i="10" s="1"/>
  <c r="R13" i="10" s="1"/>
  <c r="C16" i="11" s="1"/>
  <c r="P12" i="10"/>
  <c r="Q12" i="10" s="1"/>
  <c r="R12" i="10" s="1"/>
  <c r="C15" i="11" s="1"/>
  <c r="P11" i="10"/>
  <c r="Q11" i="10" s="1"/>
  <c r="R11" i="10" s="1"/>
  <c r="C14" i="11" s="1"/>
  <c r="P10" i="10"/>
  <c r="Q10" i="10" s="1"/>
  <c r="R10" i="10" s="1"/>
  <c r="C13" i="11" s="1"/>
  <c r="P9" i="10"/>
  <c r="Q9" i="10" s="1"/>
  <c r="R9" i="10" s="1"/>
  <c r="C12" i="11" s="1"/>
  <c r="P8" i="10"/>
  <c r="Q8" i="10" s="1"/>
  <c r="R8" i="10" s="1"/>
  <c r="C11" i="11" s="1"/>
  <c r="P7" i="10"/>
  <c r="Q7" i="10" s="1"/>
  <c r="R7" i="10" s="1"/>
  <c r="P6" i="10"/>
  <c r="Q6" i="10" s="1"/>
  <c r="R6" i="10" s="1"/>
  <c r="P5" i="10"/>
  <c r="Q5" i="10" s="1"/>
  <c r="R5" i="10" s="1"/>
  <c r="M13" i="9"/>
  <c r="L13" i="9"/>
  <c r="K13" i="9"/>
  <c r="J13" i="9"/>
  <c r="I13" i="9"/>
  <c r="H13" i="9"/>
  <c r="G13" i="9"/>
  <c r="F13" i="9"/>
  <c r="E13" i="9"/>
  <c r="D13" i="9"/>
  <c r="C13" i="9"/>
  <c r="B13" i="9"/>
  <c r="N12" i="9"/>
  <c r="N11" i="9"/>
  <c r="N10" i="9"/>
  <c r="N9" i="9"/>
  <c r="N8" i="9"/>
  <c r="N7" i="9"/>
  <c r="N6" i="9"/>
  <c r="N5" i="9"/>
  <c r="D46" i="5"/>
  <c r="AG42" i="13" l="1"/>
  <c r="AG42" i="12"/>
  <c r="P43" i="10"/>
  <c r="N13" i="9"/>
  <c r="R43" i="10"/>
  <c r="C46" i="11" s="1"/>
  <c r="Q43" i="10"/>
  <c r="M13" i="8" l="1"/>
  <c r="L13" i="8"/>
  <c r="K13" i="8"/>
  <c r="J13" i="8"/>
  <c r="I13" i="8"/>
  <c r="H13" i="8"/>
  <c r="G13" i="8"/>
  <c r="F13" i="8"/>
  <c r="E13" i="8"/>
  <c r="D13" i="8"/>
  <c r="C13" i="8"/>
  <c r="B13" i="8"/>
  <c r="N12" i="8"/>
  <c r="N11" i="8"/>
  <c r="N10" i="8"/>
  <c r="N9" i="8"/>
  <c r="N8" i="8"/>
  <c r="N7" i="8"/>
  <c r="N6" i="8"/>
  <c r="N5" i="8"/>
  <c r="B46" i="5"/>
  <c r="B45" i="5"/>
  <c r="A45" i="5"/>
  <c r="B44" i="5"/>
  <c r="A44" i="5"/>
  <c r="B43" i="5"/>
  <c r="A43" i="5"/>
  <c r="B42" i="5"/>
  <c r="A42" i="5"/>
  <c r="B41" i="5"/>
  <c r="A41" i="5"/>
  <c r="B40" i="5"/>
  <c r="A40" i="5"/>
  <c r="B39" i="5"/>
  <c r="A39" i="5"/>
  <c r="B38" i="5"/>
  <c r="A38" i="5"/>
  <c r="B37" i="5"/>
  <c r="A37" i="5"/>
  <c r="B36" i="5"/>
  <c r="A36" i="5"/>
  <c r="B35" i="5"/>
  <c r="A35" i="5"/>
  <c r="B34" i="5"/>
  <c r="A34" i="5"/>
  <c r="B33" i="5"/>
  <c r="A33" i="5"/>
  <c r="B32" i="5"/>
  <c r="A32" i="5"/>
  <c r="B31" i="5"/>
  <c r="A31" i="5"/>
  <c r="B30" i="5"/>
  <c r="A30" i="5"/>
  <c r="B29" i="5"/>
  <c r="A29" i="5"/>
  <c r="B28" i="5"/>
  <c r="A28" i="5"/>
  <c r="B27" i="5"/>
  <c r="A27" i="5"/>
  <c r="B26" i="5"/>
  <c r="A26" i="5"/>
  <c r="B25" i="5"/>
  <c r="A25" i="5"/>
  <c r="B24" i="5"/>
  <c r="A24" i="5"/>
  <c r="B23" i="5"/>
  <c r="A23" i="5"/>
  <c r="B22" i="5"/>
  <c r="A22" i="5"/>
  <c r="B21" i="5"/>
  <c r="A21" i="5"/>
  <c r="B20" i="5"/>
  <c r="A20" i="5"/>
  <c r="B19" i="5"/>
  <c r="A19" i="5"/>
  <c r="B18" i="5"/>
  <c r="A18" i="5"/>
  <c r="B17" i="5"/>
  <c r="A17" i="5"/>
  <c r="B16" i="5"/>
  <c r="A16" i="5"/>
  <c r="B15" i="5"/>
  <c r="A15" i="5"/>
  <c r="B14" i="5"/>
  <c r="A14" i="5"/>
  <c r="B13" i="5"/>
  <c r="A13" i="5"/>
  <c r="B12" i="5"/>
  <c r="A12" i="5"/>
  <c r="B11" i="5"/>
  <c r="A11" i="5"/>
  <c r="B10" i="5"/>
  <c r="A10" i="5"/>
  <c r="B9" i="5"/>
  <c r="A9" i="5"/>
  <c r="B8" i="5"/>
  <c r="A8" i="5"/>
  <c r="N13" i="8" l="1"/>
  <c r="B3" i="5" l="1"/>
  <c r="P37" i="2"/>
  <c r="Q37" i="2" s="1"/>
  <c r="R37" i="2" s="1"/>
  <c r="P42" i="2"/>
  <c r="Q42" i="2" s="1"/>
  <c r="R42" i="2" s="1"/>
  <c r="P41" i="2"/>
  <c r="Q41" i="2" s="1"/>
  <c r="R41" i="2" s="1"/>
  <c r="P40" i="2"/>
  <c r="Q40" i="2" s="1"/>
  <c r="R40" i="2" s="1"/>
  <c r="P39" i="2"/>
  <c r="Q39" i="2" s="1"/>
  <c r="R39" i="2" s="1"/>
  <c r="P38" i="2"/>
  <c r="Q38" i="2" s="1"/>
  <c r="R38" i="2" s="1"/>
  <c r="P36" i="2"/>
  <c r="Q36" i="2" s="1"/>
  <c r="R36" i="2" s="1"/>
  <c r="P35" i="2"/>
  <c r="Q35" i="2" s="1"/>
  <c r="R35" i="2" s="1"/>
  <c r="P34" i="2"/>
  <c r="Q34" i="2" s="1"/>
  <c r="R34" i="2" s="1"/>
  <c r="P33" i="2"/>
  <c r="Q33" i="2" s="1"/>
  <c r="R33" i="2" s="1"/>
  <c r="P32" i="2"/>
  <c r="Q32" i="2" s="1"/>
  <c r="R32" i="2" s="1"/>
  <c r="P31" i="2"/>
  <c r="Q31" i="2" s="1"/>
  <c r="R31" i="2" s="1"/>
  <c r="P30" i="2"/>
  <c r="Q30" i="2" s="1"/>
  <c r="R30" i="2" s="1"/>
  <c r="P29" i="2"/>
  <c r="Q29" i="2" s="1"/>
  <c r="R29" i="2" s="1"/>
  <c r="P28" i="2"/>
  <c r="Q28" i="2" s="1"/>
  <c r="R28" i="2" s="1"/>
  <c r="P27" i="2"/>
  <c r="Q27" i="2" s="1"/>
  <c r="R27" i="2" s="1"/>
  <c r="P26" i="2"/>
  <c r="Q26" i="2" s="1"/>
  <c r="R26" i="2" s="1"/>
  <c r="P25" i="2"/>
  <c r="Q25" i="2" s="1"/>
  <c r="R25" i="2" s="1"/>
  <c r="P24" i="2"/>
  <c r="Q24" i="2" s="1"/>
  <c r="R24" i="2" s="1"/>
  <c r="P23" i="2"/>
  <c r="Q23" i="2" s="1"/>
  <c r="R23" i="2" s="1"/>
  <c r="P22" i="2"/>
  <c r="Q22" i="2" s="1"/>
  <c r="R22" i="2" s="1"/>
  <c r="P21" i="2"/>
  <c r="Q21" i="2" s="1"/>
  <c r="R21" i="2" s="1"/>
  <c r="P20" i="2"/>
  <c r="Q20" i="2" s="1"/>
  <c r="R20" i="2" s="1"/>
  <c r="P19" i="2"/>
  <c r="Q19" i="2" s="1"/>
  <c r="R19" i="2" s="1"/>
  <c r="P18" i="2"/>
  <c r="Q18" i="2" s="1"/>
  <c r="R18" i="2" s="1"/>
  <c r="P17" i="2"/>
  <c r="Q17" i="2" s="1"/>
  <c r="R17" i="2" s="1"/>
  <c r="P16" i="2"/>
  <c r="Q16" i="2" s="1"/>
  <c r="R16" i="2" s="1"/>
  <c r="P15" i="2"/>
  <c r="Q15" i="2" s="1"/>
  <c r="R15" i="2" s="1"/>
  <c r="P14" i="2"/>
  <c r="Q14" i="2" s="1"/>
  <c r="R14" i="2" s="1"/>
  <c r="P13" i="2"/>
  <c r="Q13" i="2" s="1"/>
  <c r="R13" i="2" s="1"/>
  <c r="P12" i="2"/>
  <c r="Q12" i="2" s="1"/>
  <c r="R12" i="2" s="1"/>
  <c r="P11" i="2"/>
  <c r="Q11" i="2" s="1"/>
  <c r="R11" i="2" s="1"/>
  <c r="P10" i="2"/>
  <c r="Q10" i="2" s="1"/>
  <c r="R10" i="2" s="1"/>
  <c r="P9" i="2"/>
  <c r="Q9" i="2" s="1"/>
  <c r="R9" i="2" s="1"/>
  <c r="P8" i="2"/>
  <c r="Q8" i="2" s="1"/>
  <c r="R8" i="2" s="1"/>
  <c r="P7" i="2"/>
  <c r="Q7" i="2" s="1"/>
  <c r="R7" i="2" s="1"/>
  <c r="P6" i="2"/>
  <c r="Q6" i="2" s="1"/>
  <c r="R6" i="2" s="1"/>
  <c r="P5" i="2"/>
  <c r="Q5" i="2" s="1"/>
  <c r="R5" i="2" s="1"/>
  <c r="F45" i="11" l="1"/>
  <c r="C45" i="5"/>
  <c r="F45" i="5" s="1"/>
  <c r="F13" i="11"/>
  <c r="C13" i="5"/>
  <c r="F13" i="5" s="1"/>
  <c r="F37" i="11"/>
  <c r="C37" i="5"/>
  <c r="F37" i="5" s="1"/>
  <c r="F14" i="11"/>
  <c r="C14" i="5"/>
  <c r="F14" i="5" s="1"/>
  <c r="F22" i="11"/>
  <c r="C22" i="5"/>
  <c r="F22" i="5" s="1"/>
  <c r="F30" i="11"/>
  <c r="C30" i="5"/>
  <c r="F30" i="5" s="1"/>
  <c r="F38" i="11"/>
  <c r="C38" i="5"/>
  <c r="F38" i="5" s="1"/>
  <c r="F21" i="11"/>
  <c r="C21" i="5"/>
  <c r="F21" i="5" s="1"/>
  <c r="F29" i="11"/>
  <c r="C29" i="5"/>
  <c r="F29" i="5" s="1"/>
  <c r="F15" i="11"/>
  <c r="C15" i="5"/>
  <c r="F15" i="5" s="1"/>
  <c r="F23" i="11"/>
  <c r="C23" i="5"/>
  <c r="F23" i="5" s="1"/>
  <c r="F31" i="11"/>
  <c r="C31" i="5"/>
  <c r="F31" i="5" s="1"/>
  <c r="F39" i="11"/>
  <c r="C39" i="5"/>
  <c r="F39" i="5" s="1"/>
  <c r="F36" i="11"/>
  <c r="C36" i="5"/>
  <c r="F36" i="5" s="1"/>
  <c r="F16" i="11"/>
  <c r="C16" i="5"/>
  <c r="F16" i="5" s="1"/>
  <c r="F24" i="11"/>
  <c r="C24" i="5"/>
  <c r="F24" i="5" s="1"/>
  <c r="F32" i="11"/>
  <c r="C32" i="5"/>
  <c r="F32" i="5" s="1"/>
  <c r="F41" i="11"/>
  <c r="C41" i="5"/>
  <c r="F41" i="5" s="1"/>
  <c r="F20" i="11"/>
  <c r="C20" i="5"/>
  <c r="F20" i="5" s="1"/>
  <c r="F17" i="11"/>
  <c r="C17" i="5"/>
  <c r="F17" i="5" s="1"/>
  <c r="F25" i="11"/>
  <c r="C25" i="5"/>
  <c r="F25" i="5" s="1"/>
  <c r="F33" i="11"/>
  <c r="C33" i="5"/>
  <c r="F33" i="5" s="1"/>
  <c r="F42" i="11"/>
  <c r="C42" i="5"/>
  <c r="F42" i="5" s="1"/>
  <c r="F40" i="11"/>
  <c r="C40" i="5"/>
  <c r="F40" i="5" s="1"/>
  <c r="F12" i="11"/>
  <c r="C12" i="5"/>
  <c r="F12" i="5" s="1"/>
  <c r="F9" i="11"/>
  <c r="C9" i="5"/>
  <c r="F9" i="5" s="1"/>
  <c r="F18" i="11"/>
  <c r="C18" i="5"/>
  <c r="F18" i="5" s="1"/>
  <c r="F26" i="11"/>
  <c r="C26" i="5"/>
  <c r="F26" i="5" s="1"/>
  <c r="F34" i="11"/>
  <c r="C34" i="5"/>
  <c r="F34" i="5" s="1"/>
  <c r="F43" i="11"/>
  <c r="C43" i="5"/>
  <c r="F43" i="5" s="1"/>
  <c r="F28" i="11"/>
  <c r="C28" i="5"/>
  <c r="F28" i="5" s="1"/>
  <c r="F10" i="11"/>
  <c r="C10" i="5"/>
  <c r="F10" i="5" s="1"/>
  <c r="F11" i="11"/>
  <c r="C11" i="5"/>
  <c r="F11" i="5" s="1"/>
  <c r="F19" i="11"/>
  <c r="C19" i="5"/>
  <c r="F19" i="5" s="1"/>
  <c r="F27" i="11"/>
  <c r="C27" i="5"/>
  <c r="F27" i="5" s="1"/>
  <c r="F35" i="11"/>
  <c r="C35" i="5"/>
  <c r="F35" i="5" s="1"/>
  <c r="F44" i="11"/>
  <c r="C44" i="5"/>
  <c r="F44" i="5" s="1"/>
  <c r="F8" i="11"/>
  <c r="R43" i="2"/>
  <c r="C8" i="5"/>
  <c r="F8" i="5" s="1"/>
  <c r="Q43" i="2"/>
  <c r="P43" i="2"/>
  <c r="F46" i="5" l="1"/>
  <c r="B4" i="5" s="1"/>
  <c r="B5" i="5" s="1"/>
  <c r="F46" i="11"/>
  <c r="B4" i="11" s="1"/>
  <c r="B5" i="11" s="1"/>
  <c r="C46" i="5"/>
</calcChain>
</file>

<file path=xl/sharedStrings.xml><?xml version="1.0" encoding="utf-8"?>
<sst xmlns="http://schemas.openxmlformats.org/spreadsheetml/2006/main" count="308" uniqueCount="104">
  <si>
    <t>固定費</t>
    <rPh sb="0" eb="3">
      <t>コテイヒ</t>
    </rPh>
    <phoneticPr fontId="2"/>
  </si>
  <si>
    <t>１月</t>
    <rPh sb="1" eb="2">
      <t>ガツ</t>
    </rPh>
    <phoneticPr fontId="2"/>
  </si>
  <si>
    <t>２月</t>
    <rPh sb="1" eb="2">
      <t>ガツ</t>
    </rPh>
    <phoneticPr fontId="2"/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</si>
  <si>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</si>
  <si>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</si>
  <si>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</si>
  <si>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</si>
  <si>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</si>
  <si>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</si>
  <si>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</si>
  <si>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</si>
  <si>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</si>
  <si>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</si>
  <si>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予算額</t>
    <rPh sb="0" eb="3">
      <t>ヨサンガク</t>
    </rPh>
    <phoneticPr fontId="2"/>
  </si>
  <si>
    <t>管理費</t>
    <rPh sb="0" eb="3">
      <t>カンリヒ</t>
    </rPh>
    <phoneticPr fontId="2"/>
  </si>
  <si>
    <t>修繕積立金</t>
    <rPh sb="0" eb="5">
      <t>シュウゼンツミタテキン</t>
    </rPh>
    <phoneticPr fontId="2"/>
  </si>
  <si>
    <t>駐車場代</t>
    <rPh sb="0" eb="4">
      <t>チュウシャジョウダイ</t>
    </rPh>
    <phoneticPr fontId="2"/>
  </si>
  <si>
    <t>スマホ・携帯電話</t>
    <rPh sb="4" eb="8">
      <t>ケイタイデンワ</t>
    </rPh>
    <phoneticPr fontId="2"/>
  </si>
  <si>
    <t>家賃・住宅ローン</t>
    <rPh sb="0" eb="2">
      <t>ヤチン</t>
    </rPh>
    <rPh sb="3" eb="5">
      <t>ジュウタク</t>
    </rPh>
    <phoneticPr fontId="2"/>
  </si>
  <si>
    <t>wifi</t>
    <phoneticPr fontId="2"/>
  </si>
  <si>
    <t>NHK受信料</t>
    <rPh sb="0" eb="6">
      <t>ンhkジュシンリョウ</t>
    </rPh>
    <phoneticPr fontId="2"/>
  </si>
  <si>
    <t>Amazonプライム</t>
    <phoneticPr fontId="2"/>
  </si>
  <si>
    <t>ネットフリックス</t>
    <phoneticPr fontId="2"/>
  </si>
  <si>
    <t>スポーツクラブ</t>
    <phoneticPr fontId="2"/>
  </si>
  <si>
    <t>新聞</t>
    <rPh sb="0" eb="2">
      <t>シンブン</t>
    </rPh>
    <phoneticPr fontId="2"/>
  </si>
  <si>
    <t>変動費</t>
    <rPh sb="0" eb="2">
      <t>ヘンドウ</t>
    </rPh>
    <rPh sb="2" eb="3">
      <t>ヒ</t>
    </rPh>
    <phoneticPr fontId="2"/>
  </si>
  <si>
    <t>美容院</t>
    <rPh sb="0" eb="3">
      <t>ビヨウイン</t>
    </rPh>
    <phoneticPr fontId="2"/>
  </si>
  <si>
    <t>【前提】</t>
    <rPh sb="1" eb="3">
      <t>ゼンテイ</t>
    </rPh>
    <phoneticPr fontId="2"/>
  </si>
  <si>
    <t>任意加入の個人年金保険料</t>
    <rPh sb="0" eb="4">
      <t>ニンイカニュウ</t>
    </rPh>
    <rPh sb="5" eb="12">
      <t>コジンネンキンホケンリョウ</t>
    </rPh>
    <phoneticPr fontId="2"/>
  </si>
  <si>
    <t>任意加入の医療保険料</t>
    <rPh sb="0" eb="4">
      <t>ニンイカニュウ</t>
    </rPh>
    <rPh sb="5" eb="10">
      <t>イリョウホケンリョウ</t>
    </rPh>
    <phoneticPr fontId="2"/>
  </si>
  <si>
    <t>【目的】</t>
    <phoneticPr fontId="2"/>
  </si>
  <si>
    <t>電気</t>
    <rPh sb="0" eb="2">
      <t>デンキ</t>
    </rPh>
    <phoneticPr fontId="2"/>
  </si>
  <si>
    <t>ガス</t>
    <phoneticPr fontId="2"/>
  </si>
  <si>
    <t>水道</t>
    <rPh sb="0" eb="2">
      <t>スイドウ</t>
    </rPh>
    <phoneticPr fontId="2"/>
  </si>
  <si>
    <t>食費・雑費</t>
    <rPh sb="0" eb="2">
      <t>ショクヒ</t>
    </rPh>
    <rPh sb="3" eb="5">
      <t>ザッピ</t>
    </rPh>
    <phoneticPr fontId="2"/>
  </si>
  <si>
    <t>こづかい</t>
    <phoneticPr fontId="2"/>
  </si>
  <si>
    <t>プレゼント</t>
    <phoneticPr fontId="2"/>
  </si>
  <si>
    <t>病院</t>
    <rPh sb="0" eb="2">
      <t>ビョウイン</t>
    </rPh>
    <phoneticPr fontId="2"/>
  </si>
  <si>
    <t>旅行</t>
    <rPh sb="0" eb="2">
      <t>リョコウ</t>
    </rPh>
    <phoneticPr fontId="2"/>
  </si>
  <si>
    <t>固定資産税</t>
    <rPh sb="0" eb="5">
      <t>コテイシサンゼイ</t>
    </rPh>
    <phoneticPr fontId="2"/>
  </si>
  <si>
    <t>化粧品</t>
    <rPh sb="0" eb="3">
      <t>ケショウヒン</t>
    </rPh>
    <phoneticPr fontId="2"/>
  </si>
  <si>
    <t>賃貸物件の更新料</t>
    <rPh sb="0" eb="4">
      <t>チンタイブッケン</t>
    </rPh>
    <rPh sb="5" eb="8">
      <t>コウシンリョウ</t>
    </rPh>
    <phoneticPr fontId="2"/>
  </si>
  <si>
    <t>火災保険料</t>
    <rPh sb="0" eb="5">
      <t>カサイホケンリョウ</t>
    </rPh>
    <phoneticPr fontId="2"/>
  </si>
  <si>
    <t>積立金</t>
    <rPh sb="0" eb="3">
      <t>ツミタテキン</t>
    </rPh>
    <phoneticPr fontId="2"/>
  </si>
  <si>
    <t>地震保険料</t>
    <rPh sb="0" eb="2">
      <t>ジシン</t>
    </rPh>
    <rPh sb="2" eb="5">
      <t>ホケンリョウ</t>
    </rPh>
    <phoneticPr fontId="2"/>
  </si>
  <si>
    <t>家具・家電メンテナンス料</t>
    <rPh sb="0" eb="2">
      <t>カグ</t>
    </rPh>
    <rPh sb="3" eb="5">
      <t>カデン</t>
    </rPh>
    <rPh sb="11" eb="12">
      <t>リョウ</t>
    </rPh>
    <phoneticPr fontId="2"/>
  </si>
  <si>
    <t>(予備)</t>
    <phoneticPr fontId="2"/>
  </si>
  <si>
    <t>月割
分母</t>
    <rPh sb="0" eb="2">
      <t>ツキワ</t>
    </rPh>
    <rPh sb="3" eb="5">
      <t>ブンボ</t>
    </rPh>
    <phoneticPr fontId="2"/>
  </si>
  <si>
    <t>計</t>
    <rPh sb="0" eb="1">
      <t>ケイ</t>
    </rPh>
    <phoneticPr fontId="2"/>
  </si>
  <si>
    <t>月額平均</t>
    <rPh sb="0" eb="2">
      <t>ゲツガク</t>
    </rPh>
    <rPh sb="2" eb="4">
      <t>ヘイキン</t>
    </rPh>
    <phoneticPr fontId="2"/>
  </si>
  <si>
    <t>支出管理シート</t>
    <rPh sb="0" eb="4">
      <t>シシュツカンリ</t>
    </rPh>
    <phoneticPr fontId="2"/>
  </si>
  <si>
    <t>項目</t>
    <rPh sb="0" eb="2">
      <t>コウモク</t>
    </rPh>
    <phoneticPr fontId="2"/>
  </si>
  <si>
    <t>車検代</t>
    <rPh sb="0" eb="3">
      <t>シャケンダイ</t>
    </rPh>
    <phoneticPr fontId="2"/>
  </si>
  <si>
    <t>←お好みに修正して利用できるセルです</t>
    <rPh sb="2" eb="3">
      <t>コノ</t>
    </rPh>
    <rPh sb="5" eb="7">
      <t>シュウセイ</t>
    </rPh>
    <rPh sb="9" eb="11">
      <t>リヨウ</t>
    </rPh>
    <phoneticPr fontId="2"/>
  </si>
  <si>
    <t>←入力するセルです</t>
    <rPh sb="1" eb="3">
      <t>ニュウリョク</t>
    </rPh>
    <phoneticPr fontId="2"/>
  </si>
  <si>
    <t>増減額</t>
    <rPh sb="0" eb="3">
      <t>ゾウゲンガク</t>
    </rPh>
    <phoneticPr fontId="2"/>
  </si>
  <si>
    <t>備考</t>
    <rPh sb="0" eb="2">
      <t>ビコウ</t>
    </rPh>
    <phoneticPr fontId="2"/>
  </si>
  <si>
    <t>一時金</t>
    <rPh sb="0" eb="3">
      <t>イチジキン</t>
    </rPh>
    <phoneticPr fontId="2"/>
  </si>
  <si>
    <t>その他</t>
    <rPh sb="2" eb="3">
      <t>タ</t>
    </rPh>
    <phoneticPr fontId="2"/>
  </si>
  <si>
    <t>収入管理シート</t>
    <rPh sb="0" eb="2">
      <t>シュウニュウ</t>
    </rPh>
    <rPh sb="2" eb="4">
      <t>カンリ</t>
    </rPh>
    <phoneticPr fontId="2"/>
  </si>
  <si>
    <t>月次給与</t>
    <rPh sb="0" eb="4">
      <t>ゲツジキュウヨ</t>
    </rPh>
    <phoneticPr fontId="2"/>
  </si>
  <si>
    <t>賞与</t>
    <rPh sb="0" eb="2">
      <t>ショウヨ</t>
    </rPh>
    <phoneticPr fontId="2"/>
  </si>
  <si>
    <t>配当金</t>
    <rPh sb="0" eb="3">
      <t>ハイトウキン</t>
    </rPh>
    <phoneticPr fontId="2"/>
  </si>
  <si>
    <t>←入力するセルです。所得税・住民税・社会保険料（健保・厚年・雇用・介護）を除いた手取額を入力してください</t>
    <rPh sb="1" eb="3">
      <t>ニュウリョク</t>
    </rPh>
    <rPh sb="10" eb="13">
      <t>ショトクゼイ</t>
    </rPh>
    <rPh sb="14" eb="17">
      <t>ジュウミンゼイ</t>
    </rPh>
    <rPh sb="18" eb="22">
      <t>シャカイホケン</t>
    </rPh>
    <rPh sb="22" eb="23">
      <t>リョウ</t>
    </rPh>
    <rPh sb="24" eb="26">
      <t>ケンポ</t>
    </rPh>
    <rPh sb="27" eb="28">
      <t>コウ</t>
    </rPh>
    <rPh sb="28" eb="29">
      <t>ネン</t>
    </rPh>
    <rPh sb="30" eb="32">
      <t>コヨウ</t>
    </rPh>
    <rPh sb="33" eb="35">
      <t>カイゴ</t>
    </rPh>
    <rPh sb="37" eb="38">
      <t>ノゾ</t>
    </rPh>
    <rPh sb="40" eb="42">
      <t>テド</t>
    </rPh>
    <rPh sb="42" eb="43">
      <t>ガク</t>
    </rPh>
    <rPh sb="44" eb="46">
      <t>ニュウリョク</t>
    </rPh>
    <phoneticPr fontId="2"/>
  </si>
  <si>
    <t>収入</t>
    <rPh sb="0" eb="2">
      <t>シュウニュウ</t>
    </rPh>
    <phoneticPr fontId="2"/>
  </si>
  <si>
    <t>　・給与から控除されている税（所得税・住民税）、社会保険料（健康保険料・厚生年金保険料・雇用保険料・介護保険料）を除いて管理する仕様です。</t>
    <rPh sb="2" eb="4">
      <t>キュウヨ</t>
    </rPh>
    <rPh sb="6" eb="8">
      <t>コウジョ</t>
    </rPh>
    <rPh sb="13" eb="14">
      <t>ゼイ</t>
    </rPh>
    <rPh sb="15" eb="18">
      <t>ショトクゼイ</t>
    </rPh>
    <rPh sb="19" eb="22">
      <t>ジュウミンゼイ</t>
    </rPh>
    <rPh sb="24" eb="29">
      <t>シャカイホケンリョウ</t>
    </rPh>
    <rPh sb="30" eb="35">
      <t>ケンコウホケンリョウ</t>
    </rPh>
    <rPh sb="36" eb="43">
      <t>コウセイネンキンホケンリョウ</t>
    </rPh>
    <rPh sb="44" eb="49">
      <t>コヨウホケンリョウ</t>
    </rPh>
    <rPh sb="50" eb="52">
      <t>カイゴ</t>
    </rPh>
    <rPh sb="52" eb="55">
      <t>ホケンリョウ</t>
    </rPh>
    <rPh sb="57" eb="58">
      <t>ノゾ</t>
    </rPh>
    <rPh sb="60" eb="62">
      <t>カンリ</t>
    </rPh>
    <rPh sb="64" eb="66">
      <t>シヨウ</t>
    </rPh>
    <phoneticPr fontId="2"/>
  </si>
  <si>
    <t>　・任意加入の個人年金保険料等、全期前納を行っている場合は、費用として計上する必要はありませんが</t>
    <rPh sb="2" eb="6">
      <t>ニンイカニュウ</t>
    </rPh>
    <rPh sb="7" eb="14">
      <t>コジンネンキンホケンリョウ</t>
    </rPh>
    <rPh sb="14" eb="15">
      <t>ナド</t>
    </rPh>
    <rPh sb="16" eb="17">
      <t>ゼン</t>
    </rPh>
    <rPh sb="17" eb="18">
      <t>キ</t>
    </rPh>
    <rPh sb="18" eb="20">
      <t>ゼンノウ</t>
    </rPh>
    <rPh sb="21" eb="22">
      <t>オコナ</t>
    </rPh>
    <rPh sb="26" eb="28">
      <t>バアイ</t>
    </rPh>
    <rPh sb="30" eb="32">
      <t>ヒヨウ</t>
    </rPh>
    <rPh sb="35" eb="37">
      <t>ケイジョウ</t>
    </rPh>
    <rPh sb="39" eb="41">
      <t>ヒツヨウ</t>
    </rPh>
    <phoneticPr fontId="2"/>
  </si>
  <si>
    <t>３．エクセル画面の下の方にあるタブ「予算」をクリックし、ムダを省いた予算を完成させてください。</t>
    <rPh sb="6" eb="8">
      <t>ガメン</t>
    </rPh>
    <rPh sb="9" eb="10">
      <t>シタ</t>
    </rPh>
    <rPh sb="11" eb="12">
      <t>ホウ</t>
    </rPh>
    <rPh sb="18" eb="20">
      <t>ヨサン</t>
    </rPh>
    <rPh sb="31" eb="32">
      <t>ハブ</t>
    </rPh>
    <rPh sb="34" eb="36">
      <t>ヨサン</t>
    </rPh>
    <rPh sb="37" eb="39">
      <t>カンセイ</t>
    </rPh>
    <phoneticPr fontId="2"/>
  </si>
  <si>
    <t>金額</t>
    <rPh sb="0" eb="2">
      <t>キンガク</t>
    </rPh>
    <phoneticPr fontId="2"/>
  </si>
  <si>
    <t>項目名</t>
    <rPh sb="0" eb="3">
      <t>コウモクメイ</t>
    </rPh>
    <phoneticPr fontId="2"/>
  </si>
  <si>
    <t>予算案
（タブ「支出管理」R列）</t>
    <rPh sb="8" eb="12">
      <t>シシュツカンリ</t>
    </rPh>
    <rPh sb="14" eb="15">
      <t>レツ</t>
    </rPh>
    <phoneticPr fontId="2"/>
  </si>
  <si>
    <t>予算
（C列＋Ｄ列）</t>
    <rPh sb="0" eb="2">
      <t>ヨサン</t>
    </rPh>
    <rPh sb="5" eb="6">
      <t>レツ</t>
    </rPh>
    <rPh sb="8" eb="9">
      <t>レツ</t>
    </rPh>
    <phoneticPr fontId="2"/>
  </si>
  <si>
    <t>増減理由</t>
    <rPh sb="0" eb="4">
      <t>ゾウゲンリユウ</t>
    </rPh>
    <phoneticPr fontId="2"/>
  </si>
  <si>
    <t>　・サラリーマンでひとり暮らしのおひとりさまを想定していますが、そうでない場合でも項目等を修正し、ご利用いただけます。</t>
    <rPh sb="23" eb="25">
      <t>ソウテイ</t>
    </rPh>
    <rPh sb="37" eb="39">
      <t>バアイ</t>
    </rPh>
    <rPh sb="41" eb="43">
      <t>コウモク</t>
    </rPh>
    <rPh sb="43" eb="44">
      <t>トウ</t>
    </rPh>
    <rPh sb="45" eb="47">
      <t>シュウセイ</t>
    </rPh>
    <rPh sb="50" eb="52">
      <t>リヨウ</t>
    </rPh>
    <phoneticPr fontId="2"/>
  </si>
  <si>
    <t>２．エクセル画面の下の方にあるタブ「支出」をクリックし、</t>
    <rPh sb="6" eb="8">
      <t>ガメン</t>
    </rPh>
    <rPh sb="9" eb="10">
      <t>シタ</t>
    </rPh>
    <rPh sb="11" eb="12">
      <t>ホウ</t>
    </rPh>
    <rPh sb="18" eb="20">
      <t>シシュツ</t>
    </rPh>
    <phoneticPr fontId="2"/>
  </si>
  <si>
    <t>　　火災保険料等の保険期間満了後に引き続き加入するものは固定費・変動費・積立金のいずれか適切なもので計上してください。</t>
    <rPh sb="2" eb="8">
      <t>カサイホケンリョウナド</t>
    </rPh>
    <rPh sb="9" eb="13">
      <t>ホケンキカン</t>
    </rPh>
    <rPh sb="13" eb="16">
      <t>マンリョウゴ</t>
    </rPh>
    <rPh sb="17" eb="18">
      <t>ヒ</t>
    </rPh>
    <rPh sb="19" eb="20">
      <t>ツヅ</t>
    </rPh>
    <rPh sb="21" eb="23">
      <t>カニュウ</t>
    </rPh>
    <rPh sb="28" eb="31">
      <t>コテイヒ</t>
    </rPh>
    <rPh sb="32" eb="35">
      <t>ヘンドウヒ</t>
    </rPh>
    <rPh sb="36" eb="39">
      <t>ツミタテキン</t>
    </rPh>
    <rPh sb="44" eb="46">
      <t>テキセツ</t>
    </rPh>
    <rPh sb="50" eb="52">
      <t>ケイジョウ</t>
    </rPh>
    <phoneticPr fontId="2"/>
  </si>
  <si>
    <t>　　ご自身に適する支出の項目名へ変更のうえ、支出額を入力し表を完成させてください。</t>
    <rPh sb="6" eb="7">
      <t>テキ</t>
    </rPh>
    <rPh sb="16" eb="18">
      <t>ヘンコウ</t>
    </rPh>
    <phoneticPr fontId="2"/>
  </si>
  <si>
    <t>見込額</t>
    <rPh sb="0" eb="3">
      <t>ミコミガク</t>
    </rPh>
    <phoneticPr fontId="2"/>
  </si>
  <si>
    <t>予算</t>
    <rPh sb="0" eb="2">
      <t>ヨサンガク</t>
    </rPh>
    <phoneticPr fontId="2"/>
  </si>
  <si>
    <t>貯蓄等</t>
    <rPh sb="0" eb="3">
      <t>チョチクトウ</t>
    </rPh>
    <phoneticPr fontId="2"/>
  </si>
  <si>
    <t>　　</t>
    <phoneticPr fontId="2"/>
  </si>
  <si>
    <t>不要につき解約</t>
    <rPh sb="0" eb="2">
      <t>フヨウ</t>
    </rPh>
    <rPh sb="5" eb="7">
      <t>カイヤク</t>
    </rPh>
    <phoneticPr fontId="2"/>
  </si>
  <si>
    <t>水筒持参へ切り替え</t>
    <rPh sb="0" eb="2">
      <t>スイトウ</t>
    </rPh>
    <rPh sb="2" eb="4">
      <t>ジサン</t>
    </rPh>
    <rPh sb="5" eb="6">
      <t>キ</t>
    </rPh>
    <rPh sb="7" eb="8">
      <t>カ</t>
    </rPh>
    <phoneticPr fontId="2"/>
  </si>
  <si>
    <t>タブ「収入」のセル「N13」÷12カ月</t>
    <rPh sb="3" eb="5">
      <t>シュウニュウ</t>
    </rPh>
    <rPh sb="18" eb="19">
      <t>ゲツ</t>
    </rPh>
    <phoneticPr fontId="2"/>
  </si>
  <si>
    <t>予算管理シート</t>
    <rPh sb="0" eb="2">
      <t>ヨサン</t>
    </rPh>
    <rPh sb="2" eb="4">
      <t>カンリ</t>
    </rPh>
    <phoneticPr fontId="2"/>
  </si>
  <si>
    <t>Amazonプライムで事足りる</t>
    <rPh sb="11" eb="13">
      <t>コトタ</t>
    </rPh>
    <phoneticPr fontId="2"/>
  </si>
  <si>
    <t>ahamoへ変更</t>
    <rPh sb="6" eb="8">
      <t>ヘンコウ</t>
    </rPh>
    <phoneticPr fontId="2"/>
  </si>
  <si>
    <t>効果不明のサプリやめる</t>
    <rPh sb="0" eb="4">
      <t>コウカフメイ</t>
    </rPh>
    <phoneticPr fontId="2"/>
  </si>
  <si>
    <t>10年で買替の家電の備えUP</t>
    <rPh sb="2" eb="3">
      <t>ネン</t>
    </rPh>
    <rPh sb="4" eb="5">
      <t>カ</t>
    </rPh>
    <rPh sb="5" eb="6">
      <t>カ</t>
    </rPh>
    <rPh sb="7" eb="9">
      <t>カデン</t>
    </rPh>
    <rPh sb="10" eb="11">
      <t>ソナ</t>
    </rPh>
    <phoneticPr fontId="2"/>
  </si>
  <si>
    <t>無しでOKか試しにやめる</t>
    <rPh sb="0" eb="1">
      <t>ナ</t>
    </rPh>
    <rPh sb="6" eb="7">
      <t>タメ</t>
    </rPh>
    <phoneticPr fontId="2"/>
  </si>
  <si>
    <t>タブ「収入_入力例」のセル「N13」÷12カ月</t>
    <rPh sb="3" eb="5">
      <t>シュウニュウ</t>
    </rPh>
    <rPh sb="6" eb="9">
      <t>ニュウリョクレイ</t>
    </rPh>
    <rPh sb="22" eb="23">
      <t>ゲツ</t>
    </rPh>
    <phoneticPr fontId="2"/>
  </si>
  <si>
    <t>予算案
(タブ「支出_入力例」R列)</t>
    <rPh sb="8" eb="10">
      <t>シシュツ</t>
    </rPh>
    <rPh sb="11" eb="13">
      <t>ニュウリョク</t>
    </rPh>
    <rPh sb="13" eb="14">
      <t>レイ</t>
    </rPh>
    <rPh sb="16" eb="17">
      <t>レツ</t>
    </rPh>
    <phoneticPr fontId="2"/>
  </si>
  <si>
    <t>セル「F46」</t>
    <phoneticPr fontId="2"/>
  </si>
  <si>
    <r>
      <t>セル「B3」－セル「B4」　</t>
    </r>
    <r>
      <rPr>
        <b/>
        <sz val="11"/>
        <color rgb="FFFF0000"/>
        <rFont val="游ゴシック"/>
        <family val="3"/>
        <charset val="128"/>
        <scheme val="minor"/>
      </rPr>
      <t>※マイナス時は収入より支出が多いため見直しが必要です</t>
    </r>
    <rPh sb="19" eb="20">
      <t>ジ</t>
    </rPh>
    <rPh sb="21" eb="23">
      <t>シュウニュウ</t>
    </rPh>
    <rPh sb="25" eb="27">
      <t>シシュツ</t>
    </rPh>
    <rPh sb="28" eb="29">
      <t>オオ</t>
    </rPh>
    <rPh sb="32" eb="34">
      <t>ミナオ</t>
    </rPh>
    <rPh sb="36" eb="38">
      <t>ヒツヨウ</t>
    </rPh>
    <phoneticPr fontId="2"/>
  </si>
  <si>
    <r>
      <t>セル「B3」－セル「B4」　</t>
    </r>
    <r>
      <rPr>
        <b/>
        <sz val="11"/>
        <color rgb="FFFF0000"/>
        <rFont val="游ゴシック"/>
        <family val="3"/>
        <charset val="128"/>
        <scheme val="minor"/>
      </rPr>
      <t>※マイナスは収入より支出が多いため見直しが必要です</t>
    </r>
    <rPh sb="20" eb="22">
      <t>シュウニュウ</t>
    </rPh>
    <rPh sb="24" eb="26">
      <t>シシュツ</t>
    </rPh>
    <rPh sb="27" eb="28">
      <t>オオ</t>
    </rPh>
    <rPh sb="31" eb="33">
      <t>ミナオ</t>
    </rPh>
    <rPh sb="35" eb="37">
      <t>ヒツヨウ</t>
    </rPh>
    <phoneticPr fontId="2"/>
  </si>
  <si>
    <t>物価高に対応</t>
    <rPh sb="0" eb="3">
      <t>ブッカダカ</t>
    </rPh>
    <rPh sb="4" eb="6">
      <t>タイオウ</t>
    </rPh>
    <phoneticPr fontId="2"/>
  </si>
  <si>
    <t>月間支出シート</t>
    <rPh sb="0" eb="2">
      <t>ゲッカン</t>
    </rPh>
    <rPh sb="2" eb="4">
      <t>シシュツ</t>
    </rPh>
    <phoneticPr fontId="2"/>
  </si>
  <si>
    <t>単位：円</t>
    <rPh sb="0" eb="2">
      <t>タンイ</t>
    </rPh>
    <rPh sb="3" eb="4">
      <t>エン</t>
    </rPh>
    <phoneticPr fontId="2"/>
  </si>
  <si>
    <t>集計開始日を入力→</t>
    <rPh sb="0" eb="4">
      <t>シュウケイカイシ</t>
    </rPh>
    <rPh sb="4" eb="5">
      <t>ビ</t>
    </rPh>
    <rPh sb="6" eb="8">
      <t>ニュウリョク</t>
    </rPh>
    <phoneticPr fontId="2"/>
  </si>
  <si>
    <t>支出項目</t>
    <rPh sb="0" eb="4">
      <t>シシュツコウモク</t>
    </rPh>
    <phoneticPr fontId="2"/>
  </si>
  <si>
    <t>　ムダと補強する項目を洗い出すことを目的とします。省いたムダは貯蓄や投資へまわし、将来の不安を減少させることへつなげます。</t>
    <rPh sb="4" eb="6">
      <t>ホキョウ</t>
    </rPh>
    <rPh sb="8" eb="10">
      <t>コウモク</t>
    </rPh>
    <rPh sb="11" eb="12">
      <t>アラ</t>
    </rPh>
    <rPh sb="13" eb="14">
      <t>ダ</t>
    </rPh>
    <rPh sb="18" eb="20">
      <t>モクテキ</t>
    </rPh>
    <rPh sb="34" eb="36">
      <t>トウシ</t>
    </rPh>
    <phoneticPr fontId="2"/>
  </si>
  <si>
    <t>１．エクセル画面の下の方にあるタブ「収入」をクリックし、年収（見込または直近実績）を求めます。</t>
    <rPh sb="18" eb="20">
      <t>シュウニュウ</t>
    </rPh>
    <rPh sb="28" eb="30">
      <t>ネンシュウ</t>
    </rPh>
    <rPh sb="31" eb="33">
      <t>ミコミ</t>
    </rPh>
    <rPh sb="36" eb="38">
      <t>チョッキン</t>
    </rPh>
    <rPh sb="38" eb="40">
      <t>ジッセキ</t>
    </rPh>
    <rPh sb="42" eb="43">
      <t>モト</t>
    </rPh>
    <phoneticPr fontId="2"/>
  </si>
  <si>
    <r>
      <t>【使い方】</t>
    </r>
    <r>
      <rPr>
        <b/>
        <sz val="11"/>
        <color rgb="FFFF0000"/>
        <rFont val="游ゴシック"/>
        <family val="3"/>
        <charset val="128"/>
        <scheme val="minor"/>
      </rPr>
      <t>参照：タブ「収入_入力例」「支出_入力例」「予算_入力例」「月間支出_入力例」</t>
    </r>
    <rPh sb="1" eb="2">
      <t>ツカ</t>
    </rPh>
    <rPh sb="3" eb="4">
      <t>カタ</t>
    </rPh>
    <rPh sb="11" eb="13">
      <t>シュウニュウ</t>
    </rPh>
    <rPh sb="14" eb="17">
      <t>ニュウリョクレイ</t>
    </rPh>
    <rPh sb="19" eb="21">
      <t>シシュツ</t>
    </rPh>
    <rPh sb="27" eb="29">
      <t>ヨサン</t>
    </rPh>
    <rPh sb="30" eb="33">
      <t>ニュウリョクレイ</t>
    </rPh>
    <rPh sb="35" eb="39">
      <t>ゲッカンシシュツ</t>
    </rPh>
    <rPh sb="40" eb="43">
      <t>ニュウリョクレイ</t>
    </rPh>
    <phoneticPr fontId="2"/>
  </si>
  <si>
    <t>　　※１カ月の支出を管理していない場合は、タブ「月間支出」を併せてご利用ください。</t>
    <rPh sb="5" eb="6">
      <t>ゲツ</t>
    </rPh>
    <rPh sb="7" eb="9">
      <t>シシュツ</t>
    </rPh>
    <rPh sb="10" eb="12">
      <t>カンリ</t>
    </rPh>
    <rPh sb="17" eb="19">
      <t>バアイ</t>
    </rPh>
    <rPh sb="24" eb="26">
      <t>ゲッカン</t>
    </rPh>
    <rPh sb="26" eb="28">
      <t>シシュツ</t>
    </rPh>
    <rPh sb="30" eb="31">
      <t>アワ</t>
    </rPh>
    <rPh sb="34" eb="36">
      <t>リヨウ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</si>
</sst>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mm/dd"/>
  </numFmts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2" borderId="0" xfId="0" applyFill="1" applyAlignment="1">
      <alignment vertical="top"/>
    </xf>
    <xf numFmtId="0" fontId="0" fillId="2" borderId="1" xfId="0" applyFill="1" applyBorder="1" applyProtection="1">
      <alignment vertical="center"/>
      <protection locked="0"/>
    </xf>
    <xf numFmtId="38" fontId="0" fillId="2" borderId="1" xfId="1" applyFont="1" applyFill="1" applyBorder="1" applyProtection="1">
      <alignment vertical="center"/>
      <protection locked="0"/>
    </xf>
    <xf numFmtId="0" fontId="3" fillId="0" borderId="0" xfId="0" applyFont="1" applyAlignment="1">
      <alignment vertical="top"/>
    </xf>
    <xf numFmtId="0" fontId="0" fillId="0" borderId="4" xfId="0" applyBorder="1" applyAlignment="1">
      <alignment horizontal="center" vertical="center"/>
    </xf>
    <xf numFmtId="0" fontId="0" fillId="3" borderId="0" xfId="0" applyFill="1" applyAlignment="1">
      <alignment vertical="top"/>
    </xf>
    <xf numFmtId="0" fontId="4" fillId="3" borderId="1" xfId="0" applyFont="1" applyFill="1" applyBorder="1" applyProtection="1">
      <alignment vertical="center"/>
      <protection locked="0"/>
    </xf>
    <xf numFmtId="0" fontId="0" fillId="3" borderId="1" xfId="0" applyFill="1" applyBorder="1" applyProtection="1">
      <alignment vertical="center"/>
      <protection locked="0"/>
    </xf>
    <xf numFmtId="0" fontId="5" fillId="0" borderId="0" xfId="0" applyFont="1">
      <alignment vertical="center"/>
    </xf>
    <xf numFmtId="0" fontId="0" fillId="3" borderId="1" xfId="0" applyFill="1" applyBorder="1" applyAlignment="1">
      <alignment horizontal="center" vertical="center"/>
    </xf>
    <xf numFmtId="0" fontId="6" fillId="0" borderId="0" xfId="0" applyFont="1">
      <alignment vertical="center"/>
    </xf>
    <xf numFmtId="38" fontId="0" fillId="0" borderId="1" xfId="0" applyNumberFormat="1" applyBorder="1">
      <alignment vertical="center"/>
    </xf>
    <xf numFmtId="38" fontId="7" fillId="0" borderId="1" xfId="0" applyNumberFormat="1" applyFont="1" applyBorder="1">
      <alignment vertical="center"/>
    </xf>
    <xf numFmtId="0" fontId="0" fillId="3" borderId="1" xfId="0" applyFill="1" applyBorder="1" applyAlignment="1" applyProtection="1">
      <alignment horizontal="center" vertical="center"/>
      <protection locked="0"/>
    </xf>
    <xf numFmtId="38" fontId="0" fillId="2" borderId="1" xfId="1" applyFont="1" applyFill="1" applyBorder="1" applyProtection="1">
      <alignment vertical="center"/>
    </xf>
    <xf numFmtId="0" fontId="0" fillId="2" borderId="1" xfId="0" applyFill="1" applyBorder="1">
      <alignment vertical="center"/>
    </xf>
    <xf numFmtId="0" fontId="4" fillId="3" borderId="1" xfId="0" applyFont="1" applyFill="1" applyBorder="1">
      <alignment vertical="center"/>
    </xf>
    <xf numFmtId="0" fontId="0" fillId="3" borderId="1" xfId="0" applyFill="1" applyBorder="1">
      <alignment vertical="center"/>
    </xf>
    <xf numFmtId="0" fontId="0" fillId="0" borderId="5" xfId="0" applyBorder="1">
      <alignment vertical="center"/>
    </xf>
    <xf numFmtId="38" fontId="7" fillId="0" borderId="1" xfId="1" applyFont="1" applyBorder="1">
      <alignment vertical="center"/>
    </xf>
    <xf numFmtId="14" fontId="0" fillId="2" borderId="0" xfId="0" applyNumberFormat="1" applyFill="1" applyProtection="1">
      <alignment vertical="center"/>
      <protection locked="0"/>
    </xf>
    <xf numFmtId="57" fontId="0" fillId="0" borderId="0" xfId="0" applyNumberFormat="1">
      <alignment vertical="center"/>
    </xf>
    <xf numFmtId="0" fontId="0" fillId="0" borderId="0" xfId="0" applyAlignment="1">
      <alignment horizontal="right" vertical="center"/>
    </xf>
    <xf numFmtId="177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4" fontId="0" fillId="2" borderId="0" xfId="0" applyNumberFormat="1" applyFill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488950</xdr:colOff>
      <xdr:row>10</xdr:row>
      <xdr:rowOff>119800</xdr:rowOff>
    </xdr:from>
    <xdr:to>
      <xdr:col>15</xdr:col>
      <xdr:colOff>146050</xdr:colOff>
      <xdr:row>14</xdr:row>
      <xdr:rowOff>6496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AA5020CD-9C2F-5AF6-6616-910A0274D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29400" y="2482000"/>
          <a:ext cx="3619500" cy="801096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  <xdr:twoCellAnchor>
    <xdr:from>
      <xdr:col>12</xdr:col>
      <xdr:colOff>6350</xdr:colOff>
      <xdr:row>9</xdr:row>
      <xdr:rowOff>139700</xdr:rowOff>
    </xdr:from>
    <xdr:to>
      <xdr:col>14</xdr:col>
      <xdr:colOff>177800</xdr:colOff>
      <xdr:row>10</xdr:row>
      <xdr:rowOff>196850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552B9E0C-6409-94E2-0BF5-6C2AAED87CEA}"/>
            </a:ext>
          </a:extLst>
        </xdr:cNvPr>
        <xdr:cNvSpPr/>
      </xdr:nvSpPr>
      <xdr:spPr>
        <a:xfrm>
          <a:off x="8128000" y="2247900"/>
          <a:ext cx="1492250" cy="311150"/>
        </a:xfrm>
        <a:prstGeom prst="wedgeRoundRectCallout">
          <a:avLst>
            <a:gd name="adj1" fmla="val -41420"/>
            <a:gd name="adj2" fmla="val 144812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タブは、ここです</a:t>
          </a:r>
          <a:endParaRPr kumimoji="1" lang="ja-JP" altLang="en-US" sz="1100"/>
        </a:p>
      </xdr:txBody>
    </xdr:sp>
    <xdr:clientData/>
  </xdr:twoCellAnchor>
  <xdr:twoCellAnchor>
    <xdr:from>
      <xdr:col>10</xdr:col>
      <xdr:colOff>431800</xdr:colOff>
      <xdr:row>14</xdr:row>
      <xdr:rowOff>82550</xdr:rowOff>
    </xdr:from>
    <xdr:to>
      <xdr:col>14</xdr:col>
      <xdr:colOff>171450</xdr:colOff>
      <xdr:row>17</xdr:row>
      <xdr:rowOff>25400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9A27E9FA-D41C-26BA-102E-C4EC05725D5F}"/>
            </a:ext>
          </a:extLst>
        </xdr:cNvPr>
        <xdr:cNvSpPr/>
      </xdr:nvSpPr>
      <xdr:spPr>
        <a:xfrm>
          <a:off x="7232650" y="3359150"/>
          <a:ext cx="2381250" cy="628650"/>
        </a:xfrm>
        <a:prstGeom prst="wedgeRoundRectCallout">
          <a:avLst>
            <a:gd name="adj1" fmla="val -55330"/>
            <a:gd name="adj2" fmla="val -88850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見えないタブは、「＜」「＞」をクリックして表示してください</a:t>
          </a:r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469900</xdr:colOff>
      <xdr:row>0</xdr:row>
      <xdr:rowOff>69850</xdr:rowOff>
    </xdr:from>
    <xdr:to>
      <xdr:col>7</xdr:col>
      <xdr:colOff>311150</xdr:colOff>
      <xdr:row>1</xdr:row>
      <xdr:rowOff>190500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C348B19D-AA56-4D9E-A0F2-DD7DF7C4D053}"/>
            </a:ext>
          </a:extLst>
        </xdr:cNvPr>
        <xdr:cNvSpPr/>
      </xdr:nvSpPr>
      <xdr:spPr>
        <a:xfrm>
          <a:off x="3321050" y="69850"/>
          <a:ext cx="2032000" cy="488950"/>
        </a:xfrm>
        <a:prstGeom prst="wedgeRoundRectCallout">
          <a:avLst>
            <a:gd name="adj1" fmla="val -129897"/>
            <a:gd name="adj2" fmla="val -24575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1" cap="none" spc="0" baseline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参照：タブ「収入</a:t>
          </a:r>
          <a:r>
            <a:rPr kumimoji="1" lang="en-US" altLang="ja-JP" sz="1100" b="1" cap="none" spc="0" baseline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_</a:t>
          </a:r>
          <a:r>
            <a:rPr kumimoji="1" lang="ja-JP" altLang="en-US" sz="1100" b="1" cap="none" spc="0" baseline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入力例」</a:t>
          </a:r>
          <a:endParaRPr kumimoji="1" lang="en-US" altLang="ja-JP" sz="1100" b="1" cap="none" spc="0" baseline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317500</xdr:rowOff>
    </xdr:from>
    <xdr:to>
      <xdr:col>14</xdr:col>
      <xdr:colOff>412750</xdr:colOff>
      <xdr:row>0</xdr:row>
      <xdr:rowOff>1181100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923DE3CD-779D-623A-2AF5-2B3A5C7E5E3F}"/>
            </a:ext>
          </a:extLst>
        </xdr:cNvPr>
        <xdr:cNvSpPr/>
      </xdr:nvSpPr>
      <xdr:spPr>
        <a:xfrm>
          <a:off x="2273300" y="317500"/>
          <a:ext cx="8108950" cy="863600"/>
        </a:xfrm>
        <a:prstGeom prst="wedgeRoundRectCallout">
          <a:avLst>
            <a:gd name="adj1" fmla="val -44749"/>
            <a:gd name="adj2" fmla="val 115162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100" b="1">
              <a:solidFill>
                <a:srgbClr val="FF0000"/>
              </a:solidFill>
            </a:rPr>
            <a:t>Ｑ列の「月額平均」はＣ列が未入力の場合、Ｐ列を</a:t>
          </a:r>
          <a:r>
            <a:rPr kumimoji="1" lang="en-US" altLang="ja-JP" sz="1100" b="1">
              <a:solidFill>
                <a:srgbClr val="FF0000"/>
              </a:solidFill>
            </a:rPr>
            <a:t>12</a:t>
          </a:r>
          <a:r>
            <a:rPr kumimoji="1" lang="ja-JP" altLang="en-US" sz="1100" b="1">
              <a:solidFill>
                <a:srgbClr val="FF0000"/>
              </a:solidFill>
            </a:rPr>
            <a:t>で割りますが、Ｃ列に入力すれば、入力した数字で割る仕様</a:t>
          </a:r>
          <a:r>
            <a:rPr kumimoji="1" lang="ja-JP" altLang="en-US" sz="1100"/>
            <a:t>です。</a:t>
          </a:r>
          <a:endParaRPr kumimoji="1" lang="en-US" altLang="ja-JP" sz="1100"/>
        </a:p>
        <a:p>
          <a:pPr algn="l">
            <a:lnSpc>
              <a:spcPts val="1200"/>
            </a:lnSpc>
          </a:pPr>
          <a:endParaRPr kumimoji="1" lang="en-US" altLang="ja-JP" sz="1100"/>
        </a:p>
        <a:p>
          <a:pPr algn="l">
            <a:lnSpc>
              <a:spcPts val="1200"/>
            </a:lnSpc>
          </a:pPr>
          <a:r>
            <a:rPr kumimoji="1" lang="ja-JP" altLang="en-US" sz="1100"/>
            <a:t>　例：２年に１回支払う車検代</a:t>
          </a:r>
          <a:r>
            <a:rPr kumimoji="1" lang="en-US" altLang="ja-JP" sz="1100"/>
            <a:t>15</a:t>
          </a:r>
          <a:r>
            <a:rPr kumimoji="1" lang="ja-JP" altLang="en-US" sz="1100"/>
            <a:t>万円を４月に支払ったときＣ列に「</a:t>
          </a:r>
          <a:r>
            <a:rPr kumimoji="1" lang="en-US" altLang="ja-JP" sz="1100"/>
            <a:t>24</a:t>
          </a:r>
          <a:r>
            <a:rPr kumimoji="1" lang="ja-JP" altLang="en-US" sz="1100"/>
            <a:t>」と入力するとＱ列に「</a:t>
          </a:r>
          <a:r>
            <a:rPr kumimoji="1" lang="en-US" altLang="ja-JP" sz="1100"/>
            <a:t>6,250</a:t>
          </a:r>
          <a:r>
            <a:rPr kumimoji="1" lang="ja-JP" altLang="en-US" sz="1100"/>
            <a:t>」と表示されます</a:t>
          </a:r>
          <a:endParaRPr kumimoji="1" lang="en-US" altLang="ja-JP" sz="1100"/>
        </a:p>
        <a:p>
          <a:pPr algn="l">
            <a:lnSpc>
              <a:spcPts val="1200"/>
            </a:lnSpc>
          </a:pPr>
          <a:r>
            <a:rPr kumimoji="1" lang="ja-JP" altLang="en-US" sz="1100"/>
            <a:t>　　　Ｑ列の月額平均は</a:t>
          </a:r>
          <a:r>
            <a:rPr kumimoji="1" lang="en-US" altLang="ja-JP" sz="1100"/>
            <a:t>15</a:t>
          </a:r>
          <a:r>
            <a:rPr kumimoji="1" lang="ja-JP" altLang="en-US" sz="1100"/>
            <a:t>万円</a:t>
          </a:r>
          <a:r>
            <a:rPr kumimoji="1" lang="en-US" altLang="ja-JP" sz="1100"/>
            <a:t>÷24</a:t>
          </a:r>
          <a:r>
            <a:rPr kumimoji="1" lang="ja-JP" altLang="en-US" sz="1100"/>
            <a:t>カ月＝</a:t>
          </a:r>
          <a:r>
            <a:rPr kumimoji="1" lang="en-US" altLang="ja-JP" sz="1100"/>
            <a:t>6,250</a:t>
          </a:r>
          <a:r>
            <a:rPr kumimoji="1" lang="ja-JP" altLang="en-US" sz="1100"/>
            <a:t>円であるため、次の車検には毎月</a:t>
          </a:r>
          <a:r>
            <a:rPr kumimoji="1" lang="en-US" altLang="ja-JP" sz="1100"/>
            <a:t>6,250</a:t>
          </a:r>
          <a:r>
            <a:rPr kumimoji="1" lang="ja-JP" altLang="en-US" sz="1100"/>
            <a:t>円を積み立てることが目安となります。</a:t>
          </a:r>
          <a:endParaRPr kumimoji="1" lang="en-US" altLang="ja-JP" sz="1100"/>
        </a:p>
        <a:p>
          <a:pPr algn="l">
            <a:lnSpc>
              <a:spcPts val="1200"/>
            </a:lnSpc>
          </a:pP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114300</xdr:colOff>
      <xdr:row>0</xdr:row>
      <xdr:rowOff>476250</xdr:rowOff>
    </xdr:from>
    <xdr:to>
      <xdr:col>1</xdr:col>
      <xdr:colOff>1714500</xdr:colOff>
      <xdr:row>0</xdr:row>
      <xdr:rowOff>965200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BA338F57-CEAA-49FC-9C0F-1B0FA0502DE5}"/>
            </a:ext>
          </a:extLst>
        </xdr:cNvPr>
        <xdr:cNvSpPr/>
      </xdr:nvSpPr>
      <xdr:spPr>
        <a:xfrm>
          <a:off x="114300" y="476250"/>
          <a:ext cx="2032000" cy="488950"/>
        </a:xfrm>
        <a:prstGeom prst="wedgeRoundRectCallout">
          <a:avLst>
            <a:gd name="adj1" fmla="val -33022"/>
            <a:gd name="adj2" fmla="val -75225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参照：タブ「支出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_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入力例」</a:t>
          </a:r>
          <a:endParaRPr kumimoji="1" lang="en-US" altLang="ja-JP" sz="1100" b="1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1371600</xdr:colOff>
      <xdr:row>0</xdr:row>
      <xdr:rowOff>95250</xdr:rowOff>
    </xdr:from>
    <xdr:to>
      <xdr:col>2</xdr:col>
      <xdr:colOff>1562100</xdr:colOff>
      <xdr:row>1</xdr:row>
      <xdr:rowOff>215900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3DDEFDEA-FD84-4764-83C1-0E75FC4B6715}"/>
            </a:ext>
          </a:extLst>
        </xdr:cNvPr>
        <xdr:cNvSpPr/>
      </xdr:nvSpPr>
      <xdr:spPr>
        <a:xfrm>
          <a:off x="2311400" y="95250"/>
          <a:ext cx="2032000" cy="488950"/>
        </a:xfrm>
        <a:prstGeom prst="wedgeRoundRectCallout">
          <a:avLst>
            <a:gd name="adj1" fmla="val -77709"/>
            <a:gd name="adj2" fmla="val -36263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参照：タブ「予算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_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入力例」</a:t>
          </a:r>
          <a:endParaRPr kumimoji="1" lang="en-US" altLang="ja-JP" sz="1100" b="1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88900</xdr:colOff>
      <xdr:row>0</xdr:row>
      <xdr:rowOff>57150</xdr:rowOff>
    </xdr:from>
    <xdr:to>
      <xdr:col>4</xdr:col>
      <xdr:colOff>762000</xdr:colOff>
      <xdr:row>1</xdr:row>
      <xdr:rowOff>88900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9342B4C7-8B25-0625-36DA-8E50F12D3D63}"/>
            </a:ext>
          </a:extLst>
        </xdr:cNvPr>
        <xdr:cNvSpPr/>
      </xdr:nvSpPr>
      <xdr:spPr>
        <a:xfrm>
          <a:off x="2755900" y="57150"/>
          <a:ext cx="2324100" cy="400050"/>
        </a:xfrm>
        <a:prstGeom prst="wedgeRoundRectCallout">
          <a:avLst>
            <a:gd name="adj1" fmla="val -93062"/>
            <a:gd name="adj2" fmla="val -9846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参照：タブ「月間支出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_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入力例」</a:t>
          </a:r>
          <a:endParaRPr kumimoji="1" lang="en-US" altLang="ja-JP" sz="1100" b="1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317500</xdr:rowOff>
    </xdr:from>
    <xdr:to>
      <xdr:col>14</xdr:col>
      <xdr:colOff>412750</xdr:colOff>
      <xdr:row>0</xdr:row>
      <xdr:rowOff>1181100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9FA4EF52-8CAE-4091-ACE4-1DA83D670703}"/>
            </a:ext>
          </a:extLst>
        </xdr:cNvPr>
        <xdr:cNvSpPr/>
      </xdr:nvSpPr>
      <xdr:spPr>
        <a:xfrm>
          <a:off x="2273300" y="317500"/>
          <a:ext cx="8108950" cy="863600"/>
        </a:xfrm>
        <a:prstGeom prst="wedgeRoundRectCallout">
          <a:avLst>
            <a:gd name="adj1" fmla="val -44749"/>
            <a:gd name="adj2" fmla="val 115162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100" b="1">
              <a:solidFill>
                <a:srgbClr val="FF0000"/>
              </a:solidFill>
            </a:rPr>
            <a:t>Ｑ列の「月額平均」はＣ列が未入力の場合、Ｐ列を</a:t>
          </a:r>
          <a:r>
            <a:rPr kumimoji="1" lang="en-US" altLang="ja-JP" sz="1100" b="1">
              <a:solidFill>
                <a:srgbClr val="FF0000"/>
              </a:solidFill>
            </a:rPr>
            <a:t>12</a:t>
          </a:r>
          <a:r>
            <a:rPr kumimoji="1" lang="ja-JP" altLang="en-US" sz="1100" b="1">
              <a:solidFill>
                <a:srgbClr val="FF0000"/>
              </a:solidFill>
            </a:rPr>
            <a:t>で割りますが、Ｃ列に入力すれば、入力した数字で割る仕様</a:t>
          </a:r>
          <a:r>
            <a:rPr kumimoji="1" lang="ja-JP" altLang="en-US" sz="1100"/>
            <a:t>です。</a:t>
          </a:r>
          <a:endParaRPr kumimoji="1" lang="en-US" altLang="ja-JP" sz="1100"/>
        </a:p>
        <a:p>
          <a:pPr algn="l">
            <a:lnSpc>
              <a:spcPts val="1200"/>
            </a:lnSpc>
          </a:pPr>
          <a:endParaRPr kumimoji="1" lang="en-US" altLang="ja-JP" sz="1100"/>
        </a:p>
        <a:p>
          <a:pPr algn="l">
            <a:lnSpc>
              <a:spcPts val="1200"/>
            </a:lnSpc>
          </a:pPr>
          <a:r>
            <a:rPr kumimoji="1" lang="ja-JP" altLang="en-US" sz="1100"/>
            <a:t>　例：２年に１回支払う車検代</a:t>
          </a:r>
          <a:r>
            <a:rPr kumimoji="1" lang="en-US" altLang="ja-JP" sz="1100"/>
            <a:t>15</a:t>
          </a:r>
          <a:r>
            <a:rPr kumimoji="1" lang="ja-JP" altLang="en-US" sz="1100"/>
            <a:t>万円を４月に支払ったときＣ列に「</a:t>
          </a:r>
          <a:r>
            <a:rPr kumimoji="1" lang="en-US" altLang="ja-JP" sz="1100"/>
            <a:t>24</a:t>
          </a:r>
          <a:r>
            <a:rPr kumimoji="1" lang="ja-JP" altLang="en-US" sz="1100"/>
            <a:t>」と入力するとＱ列に「</a:t>
          </a:r>
          <a:r>
            <a:rPr kumimoji="1" lang="en-US" altLang="ja-JP" sz="1100"/>
            <a:t>6,250</a:t>
          </a:r>
          <a:r>
            <a:rPr kumimoji="1" lang="ja-JP" altLang="en-US" sz="1100"/>
            <a:t>」と表示されます</a:t>
          </a:r>
          <a:endParaRPr kumimoji="1" lang="en-US" altLang="ja-JP" sz="1100"/>
        </a:p>
        <a:p>
          <a:pPr algn="l">
            <a:lnSpc>
              <a:spcPts val="1200"/>
            </a:lnSpc>
          </a:pPr>
          <a:r>
            <a:rPr kumimoji="1" lang="ja-JP" altLang="en-US" sz="1100"/>
            <a:t>　　　Ｑ列の月額平均は</a:t>
          </a:r>
          <a:r>
            <a:rPr kumimoji="1" lang="en-US" altLang="ja-JP" sz="1100"/>
            <a:t>15</a:t>
          </a:r>
          <a:r>
            <a:rPr kumimoji="1" lang="ja-JP" altLang="en-US" sz="1100"/>
            <a:t>万円</a:t>
          </a:r>
          <a:r>
            <a:rPr kumimoji="1" lang="en-US" altLang="ja-JP" sz="1100"/>
            <a:t>÷24</a:t>
          </a:r>
          <a:r>
            <a:rPr kumimoji="1" lang="ja-JP" altLang="en-US" sz="1100"/>
            <a:t>カ月＝</a:t>
          </a:r>
          <a:r>
            <a:rPr kumimoji="1" lang="en-US" altLang="ja-JP" sz="1100"/>
            <a:t>6,250</a:t>
          </a:r>
          <a:r>
            <a:rPr kumimoji="1" lang="ja-JP" altLang="en-US" sz="1100"/>
            <a:t>円であるため、次の車検には毎月</a:t>
          </a:r>
          <a:r>
            <a:rPr kumimoji="1" lang="en-US" altLang="ja-JP" sz="1100"/>
            <a:t>6,250</a:t>
          </a:r>
          <a:r>
            <a:rPr kumimoji="1" lang="ja-JP" altLang="en-US" sz="1100"/>
            <a:t>円を積み立てることが目安となります。</a:t>
          </a:r>
          <a:endParaRPr kumimoji="1" lang="en-US" altLang="ja-JP" sz="1100"/>
        </a:p>
        <a:p>
          <a:pPr algn="l">
            <a:lnSpc>
              <a:spcPts val="1200"/>
            </a:lnSpc>
          </a:pP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ja-JP" altLang="en-US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895350</xdr:colOff>
      <xdr:row>0</xdr:row>
      <xdr:rowOff>88900</xdr:rowOff>
    </xdr:from>
    <xdr:to>
      <xdr:col>5</xdr:col>
      <xdr:colOff>38100</xdr:colOff>
      <xdr:row>0</xdr:row>
      <xdr:rowOff>762000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78F35FC3-2597-42F5-ADBE-E9DA71347E58}"/>
            </a:ext>
          </a:extLst>
        </xdr:cNvPr>
        <xdr:cNvSpPr/>
      </xdr:nvSpPr>
      <xdr:spPr>
        <a:xfrm>
          <a:off x="1835150" y="88900"/>
          <a:ext cx="6007100" cy="673100"/>
        </a:xfrm>
        <a:prstGeom prst="wedgeRoundRectCallout">
          <a:avLst>
            <a:gd name="adj1" fmla="val -43089"/>
            <a:gd name="adj2" fmla="val 95494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月平均</a:t>
          </a:r>
          <a:r>
            <a:rPr kumimoji="1" lang="en-US" altLang="ja-JP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353,667</a:t>
          </a:r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円の収入があり、そのうち</a:t>
          </a:r>
          <a:r>
            <a:rPr kumimoji="1" lang="en-US" altLang="ja-JP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166,800</a:t>
          </a:r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円を日々の生活費と数年ごとに必要となる費用の積立とし、のこった</a:t>
          </a:r>
          <a:r>
            <a:rPr kumimoji="1" lang="en-US" altLang="ja-JP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186,867</a:t>
          </a:r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円は将来の備えとすることが確認できる</a:t>
          </a:r>
          <a:endParaRPr kumimoji="1" lang="en-US" altLang="ja-JP" sz="1100" b="0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0</xdr:col>
      <xdr:colOff>127000</xdr:colOff>
      <xdr:row>5</xdr:row>
      <xdr:rowOff>374650</xdr:rowOff>
    </xdr:from>
    <xdr:to>
      <xdr:col>1</xdr:col>
      <xdr:colOff>1619250</xdr:colOff>
      <xdr:row>5</xdr:row>
      <xdr:rowOff>736600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ECAE998D-31F8-E0F8-4688-F0EEE900A4B5}"/>
            </a:ext>
          </a:extLst>
        </xdr:cNvPr>
        <xdr:cNvSpPr/>
      </xdr:nvSpPr>
      <xdr:spPr>
        <a:xfrm>
          <a:off x="127000" y="2413000"/>
          <a:ext cx="2432050" cy="361950"/>
        </a:xfrm>
        <a:prstGeom prst="wedgeRoundRectCallout">
          <a:avLst>
            <a:gd name="adj1" fmla="val 68139"/>
            <a:gd name="adj2" fmla="val 127503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実績値から求めた予算案を表示</a:t>
          </a:r>
          <a:endParaRPr kumimoji="1" lang="en-US" altLang="ja-JP" sz="1100" b="0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</xdr:col>
      <xdr:colOff>1765300</xdr:colOff>
      <xdr:row>5</xdr:row>
      <xdr:rowOff>82550</xdr:rowOff>
    </xdr:from>
    <xdr:to>
      <xdr:col>3</xdr:col>
      <xdr:colOff>222250</xdr:colOff>
      <xdr:row>5</xdr:row>
      <xdr:rowOff>742950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B73F76B8-2B43-7191-0BAC-22CD9BAE7634}"/>
            </a:ext>
          </a:extLst>
        </xdr:cNvPr>
        <xdr:cNvSpPr/>
      </xdr:nvSpPr>
      <xdr:spPr>
        <a:xfrm>
          <a:off x="2705100" y="2120900"/>
          <a:ext cx="2114550" cy="660400"/>
        </a:xfrm>
        <a:prstGeom prst="wedgeRoundRectCallout">
          <a:avLst>
            <a:gd name="adj1" fmla="val 46785"/>
            <a:gd name="adj2" fmla="val 83157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ムダを見つけて減額し、補強したいところは増額する</a:t>
          </a:r>
          <a:endParaRPr kumimoji="1" lang="en-US" altLang="ja-JP" sz="1100" b="0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3</xdr:col>
      <xdr:colOff>584200</xdr:colOff>
      <xdr:row>5</xdr:row>
      <xdr:rowOff>266700</xdr:rowOff>
    </xdr:from>
    <xdr:to>
      <xdr:col>5</xdr:col>
      <xdr:colOff>920750</xdr:colOff>
      <xdr:row>5</xdr:row>
      <xdr:rowOff>723900</xdr:rowOff>
    </xdr:to>
    <xdr:sp macro="" textlink="">
      <xdr:nvSpPr>
        <xdr:cNvPr id="5" name="吹き出し: 角を丸めた四角形 4">
          <a:extLst>
            <a:ext uri="{FF2B5EF4-FFF2-40B4-BE49-F238E27FC236}">
              <a16:creationId xmlns:a16="http://schemas.microsoft.com/office/drawing/2014/main" id="{32F7C233-7546-9DEE-DC1C-6556FD6E1E3B}"/>
            </a:ext>
          </a:extLst>
        </xdr:cNvPr>
        <xdr:cNvSpPr/>
      </xdr:nvSpPr>
      <xdr:spPr>
        <a:xfrm>
          <a:off x="5181600" y="2152650"/>
          <a:ext cx="3543300" cy="457200"/>
        </a:xfrm>
        <a:prstGeom prst="wedgeRoundRectCallout">
          <a:avLst>
            <a:gd name="adj1" fmla="val 35625"/>
            <a:gd name="adj2" fmla="val 84011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予算案からムダの削減と増額項目の調整後の予算額</a:t>
          </a:r>
          <a:endParaRPr kumimoji="1" lang="en-US" altLang="ja-JP" sz="1100" b="0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</xdr:col>
      <xdr:colOff>1809750</xdr:colOff>
      <xdr:row>42</xdr:row>
      <xdr:rowOff>82550</xdr:rowOff>
    </xdr:from>
    <xdr:to>
      <xdr:col>4</xdr:col>
      <xdr:colOff>698500</xdr:colOff>
      <xdr:row>44</xdr:row>
      <xdr:rowOff>82550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DEDB32D0-E8C5-FC25-7183-3404D0480237}"/>
            </a:ext>
          </a:extLst>
        </xdr:cNvPr>
        <xdr:cNvSpPr/>
      </xdr:nvSpPr>
      <xdr:spPr>
        <a:xfrm>
          <a:off x="2749550" y="11239500"/>
          <a:ext cx="3829050" cy="457200"/>
        </a:xfrm>
        <a:prstGeom prst="wedgeRoundRectCallout">
          <a:avLst>
            <a:gd name="adj1" fmla="val 29328"/>
            <a:gd name="adj2" fmla="val 84011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/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満足感を下げず</a:t>
          </a:r>
          <a:r>
            <a:rPr kumimoji="1" lang="en-US" altLang="ja-JP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8,500</a:t>
          </a:r>
          <a:r>
            <a:rPr kumimoji="1" lang="ja-JP" altLang="en-US" sz="1100" b="0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円の費用削減に成功できそう♪</a:t>
          </a:r>
          <a:endParaRPr kumimoji="1" lang="en-US" altLang="ja-JP" sz="1100" b="0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292100</xdr:colOff>
      <xdr:row>0</xdr:row>
      <xdr:rowOff>63500</xdr:rowOff>
    </xdr:from>
    <xdr:to>
      <xdr:col>15</xdr:col>
      <xdr:colOff>457200</xdr:colOff>
      <xdr:row>1</xdr:row>
      <xdr:rowOff>222250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5FC7E943-072B-4EB2-9C5C-89608D479EE3}"/>
            </a:ext>
          </a:extLst>
        </xdr:cNvPr>
        <xdr:cNvSpPr/>
      </xdr:nvSpPr>
      <xdr:spPr>
        <a:xfrm>
          <a:off x="2959100" y="63500"/>
          <a:ext cx="8089900" cy="615950"/>
        </a:xfrm>
        <a:prstGeom prst="wedgeRoundRectCallout">
          <a:avLst>
            <a:gd name="adj1" fmla="val -53245"/>
            <a:gd name="adj2" fmla="val 28672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ctr">
            <a:lnSpc>
              <a:spcPct val="75000"/>
            </a:lnSpc>
          </a:pP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給料日（毎月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25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日）を毎月の支出集計日とするため、つぎの給料日である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2024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年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12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月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26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日を集計開始日としています。</a:t>
          </a:r>
          <a:endParaRPr kumimoji="1" lang="en-US" altLang="ja-JP" sz="1100" b="1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ctr"/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集計終了日まで入力できたら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AG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列の計をタブ「支出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_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入力例」の１月にコピペしています。</a:t>
          </a:r>
          <a:endParaRPr kumimoji="1" lang="en-US" altLang="ja-JP" sz="1100" b="1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17</xdr:col>
      <xdr:colOff>285750</xdr:colOff>
      <xdr:row>0</xdr:row>
      <xdr:rowOff>38100</xdr:rowOff>
    </xdr:from>
    <xdr:to>
      <xdr:col>31</xdr:col>
      <xdr:colOff>196850</xdr:colOff>
      <xdr:row>2</xdr:row>
      <xdr:rowOff>38100</xdr:rowOff>
    </xdr:to>
    <xdr:sp macro="" textlink="">
      <xdr:nvSpPr>
        <xdr:cNvPr id="4" name="吹き出し: 角を丸めた四角形 3">
          <a:extLst>
            <a:ext uri="{FF2B5EF4-FFF2-40B4-BE49-F238E27FC236}">
              <a16:creationId xmlns:a16="http://schemas.microsoft.com/office/drawing/2014/main" id="{B0E59981-23A2-D0F3-4180-7D52C3EEBF2D}"/>
            </a:ext>
          </a:extLst>
        </xdr:cNvPr>
        <xdr:cNvSpPr/>
      </xdr:nvSpPr>
      <xdr:spPr>
        <a:xfrm>
          <a:off x="12096750" y="38100"/>
          <a:ext cx="8445500" cy="685800"/>
        </a:xfrm>
        <a:prstGeom prst="wedgeRoundRectCallout">
          <a:avLst>
            <a:gd name="adj1" fmla="val 55424"/>
            <a:gd name="adj2" fmla="val 89314"/>
            <a:gd name="adj3" fmla="val 16667"/>
          </a:avLst>
        </a:prstGeom>
        <a:solidFill>
          <a:schemeClr val="bg1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>
            <a:lnSpc>
              <a:spcPct val="75000"/>
            </a:lnSpc>
          </a:pP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【</a:t>
          </a:r>
          <a:r>
            <a:rPr kumimoji="1" lang="ja-JP" altLang="ja-JP" sz="1100" b="1"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コピぺの方法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】</a:t>
          </a:r>
        </a:p>
        <a:p>
          <a:pPr algn="l">
            <a:lnSpc>
              <a:spcPct val="75000"/>
            </a:lnSpc>
          </a:pP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　１．セル「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AG4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」からセル「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AG41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」を範囲指定し、範囲指定した上にカーソルを合わせ右クリックし「コピー」を選択</a:t>
          </a:r>
          <a:endParaRPr kumimoji="0" lang="en-US" altLang="ja-JP" sz="1100" b="0" i="0" u="none" strike="noStrike" cap="none" spc="0">
            <a:ln>
              <a:noFill/>
            </a:ln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algn="l">
            <a:lnSpc>
              <a:spcPct val="75000"/>
            </a:lnSpc>
          </a:pP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　２．タブ「支出」をクリックし、該当月の５行目を右クリックし「形式を選択して貼り付け」「値」「</a:t>
          </a:r>
          <a:r>
            <a:rPr kumimoji="1" lang="en-US" altLang="ja-JP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OK</a:t>
          </a:r>
          <a:r>
            <a:rPr kumimoji="1" lang="ja-JP" altLang="en-US" sz="1100" b="1" cap="none" spc="0">
              <a:ln w="0"/>
              <a:solidFill>
                <a:srgbClr val="FF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」の順でクリック</a:t>
          </a:r>
          <a:endParaRPr kumimoji="1" lang="en-US" altLang="ja-JP" sz="1100" b="1" cap="none" spc="0">
            <a:ln w="0"/>
            <a:solidFill>
              <a:srgbClr val="FF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D870C-28E8-42F7-A47F-D30DBCEB7A75}">
  <sheetPr>
    <tabColor rgb="FFFF0000"/>
  </sheetPr>
  <dimension ref="A1:A16"/>
  <sheetViews>
    <sheetView showGridLines="0" tabSelected="1" workbookViewId="0"/>
  </sheetViews>
  <sheetFormatPr defaultRowHeight="18" x14ac:dyDescent="0.55000000000000004"/>
  <cols>
    <col min="1" max="1" width="11.25" customWidth="1"/>
  </cols>
  <sheetData>
    <row r="1" spans="1:1" ht="20" x14ac:dyDescent="0.55000000000000004">
      <c r="A1" s="18" t="s">
        <v>30</v>
      </c>
    </row>
    <row r="2" spans="1:1" x14ac:dyDescent="0.55000000000000004">
      <c r="A2" t="s">
        <v>100</v>
      </c>
    </row>
    <row r="4" spans="1:1" ht="20" x14ac:dyDescent="0.55000000000000004">
      <c r="A4" s="18" t="s">
        <v>27</v>
      </c>
    </row>
    <row r="5" spans="1:1" x14ac:dyDescent="0.55000000000000004">
      <c r="A5" t="s">
        <v>73</v>
      </c>
    </row>
    <row r="6" spans="1:1" x14ac:dyDescent="0.55000000000000004">
      <c r="A6" t="s">
        <v>65</v>
      </c>
    </row>
    <row r="7" spans="1:1" x14ac:dyDescent="0.55000000000000004">
      <c r="A7" t="s">
        <v>66</v>
      </c>
    </row>
    <row r="8" spans="1:1" x14ac:dyDescent="0.55000000000000004">
      <c r="A8" t="s">
        <v>75</v>
      </c>
    </row>
    <row r="10" spans="1:1" ht="20" x14ac:dyDescent="0.55000000000000004">
      <c r="A10" s="18" t="s">
        <v>102</v>
      </c>
    </row>
    <row r="11" spans="1:1" s="20" customFormat="1" x14ac:dyDescent="0.55000000000000004">
      <c r="A11" s="20" t="s">
        <v>101</v>
      </c>
    </row>
    <row r="12" spans="1:1" s="20" customFormat="1" x14ac:dyDescent="0.55000000000000004">
      <c r="A12" s="20" t="s">
        <v>74</v>
      </c>
    </row>
    <row r="13" spans="1:1" s="20" customFormat="1" x14ac:dyDescent="0.55000000000000004">
      <c r="A13" s="20" t="s">
        <v>76</v>
      </c>
    </row>
    <row r="14" spans="1:1" s="20" customFormat="1" x14ac:dyDescent="0.55000000000000004">
      <c r="A14" s="20" t="s">
        <v>103</v>
      </c>
    </row>
    <row r="15" spans="1:1" x14ac:dyDescent="0.55000000000000004">
      <c r="A15" t="s">
        <v>67</v>
      </c>
    </row>
    <row r="16" spans="1:1" x14ac:dyDescent="0.55000000000000004">
      <c r="A16" t="s">
        <v>80</v>
      </c>
    </row>
  </sheetData>
  <sheetProtection sheet="1" objects="1" scenarios="1"/>
  <phoneticPr fontId="2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540A7-7483-40EE-977D-72F0D0D2F7E0}">
  <sheetPr>
    <tabColor rgb="FF92D050"/>
  </sheetPr>
  <dimension ref="A1:Q13"/>
  <sheetViews>
    <sheetView showGridLines="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RowHeight="18" x14ac:dyDescent="0.55000000000000004"/>
  <cols>
    <col min="2" max="14" width="9.58203125" customWidth="1"/>
  </cols>
  <sheetData>
    <row r="1" spans="1:17" ht="29" x14ac:dyDescent="0.55000000000000004">
      <c r="A1" s="13" t="s">
        <v>59</v>
      </c>
    </row>
    <row r="2" spans="1:17" ht="20.5" customHeight="1" x14ac:dyDescent="0.55000000000000004">
      <c r="A2" s="15"/>
      <c r="B2" t="s">
        <v>53</v>
      </c>
      <c r="Q2" s="2"/>
    </row>
    <row r="3" spans="1:17" x14ac:dyDescent="0.55000000000000004">
      <c r="A3" s="10"/>
      <c r="B3" t="s">
        <v>63</v>
      </c>
    </row>
    <row r="4" spans="1:17" x14ac:dyDescent="0.55000000000000004">
      <c r="A4" s="6"/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48</v>
      </c>
    </row>
    <row r="5" spans="1:17" x14ac:dyDescent="0.55000000000000004">
      <c r="A5" s="23" t="s">
        <v>60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7">
        <f>SUM(B5:M5)</f>
        <v>0</v>
      </c>
    </row>
    <row r="6" spans="1:17" x14ac:dyDescent="0.55000000000000004">
      <c r="A6" s="23" t="s">
        <v>61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7">
        <f t="shared" ref="N6:N13" si="0">SUM(B6:M6)</f>
        <v>0</v>
      </c>
    </row>
    <row r="7" spans="1:17" x14ac:dyDescent="0.55000000000000004">
      <c r="A7" s="23" t="s">
        <v>57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7">
        <f t="shared" si="0"/>
        <v>0</v>
      </c>
    </row>
    <row r="8" spans="1:17" x14ac:dyDescent="0.55000000000000004">
      <c r="A8" s="23" t="s">
        <v>62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7">
        <f t="shared" si="0"/>
        <v>0</v>
      </c>
    </row>
    <row r="9" spans="1:17" x14ac:dyDescent="0.55000000000000004">
      <c r="A9" s="23" t="s">
        <v>58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7">
        <f t="shared" si="0"/>
        <v>0</v>
      </c>
    </row>
    <row r="10" spans="1:17" x14ac:dyDescent="0.55000000000000004">
      <c r="A10" s="23" t="s">
        <v>58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7">
        <f t="shared" si="0"/>
        <v>0</v>
      </c>
    </row>
    <row r="11" spans="1:17" x14ac:dyDescent="0.55000000000000004">
      <c r="A11" s="23" t="s">
        <v>58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7">
        <f t="shared" si="0"/>
        <v>0</v>
      </c>
    </row>
    <row r="12" spans="1:17" x14ac:dyDescent="0.55000000000000004">
      <c r="A12" s="23" t="s">
        <v>58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7">
        <f t="shared" si="0"/>
        <v>0</v>
      </c>
    </row>
    <row r="13" spans="1:17" x14ac:dyDescent="0.55000000000000004">
      <c r="A13" s="3" t="s">
        <v>48</v>
      </c>
      <c r="B13" s="7">
        <f>SUM(B5:B12)</f>
        <v>0</v>
      </c>
      <c r="C13" s="7">
        <f t="shared" ref="C13:M13" si="1">SUM(C5:C12)</f>
        <v>0</v>
      </c>
      <c r="D13" s="7">
        <f t="shared" si="1"/>
        <v>0</v>
      </c>
      <c r="E13" s="7">
        <f t="shared" si="1"/>
        <v>0</v>
      </c>
      <c r="F13" s="7">
        <f t="shared" si="1"/>
        <v>0</v>
      </c>
      <c r="G13" s="7">
        <f t="shared" si="1"/>
        <v>0</v>
      </c>
      <c r="H13" s="7">
        <f t="shared" si="1"/>
        <v>0</v>
      </c>
      <c r="I13" s="7">
        <f t="shared" si="1"/>
        <v>0</v>
      </c>
      <c r="J13" s="7">
        <f t="shared" si="1"/>
        <v>0</v>
      </c>
      <c r="K13" s="7">
        <f t="shared" si="1"/>
        <v>0</v>
      </c>
      <c r="L13" s="7">
        <f t="shared" si="1"/>
        <v>0</v>
      </c>
      <c r="M13" s="7">
        <f t="shared" si="1"/>
        <v>0</v>
      </c>
      <c r="N13" s="7">
        <f t="shared" si="0"/>
        <v>0</v>
      </c>
    </row>
  </sheetData>
  <sheetProtection sheet="1" objects="1" scenarios="1"/>
  <phoneticPr fontId="2"/>
  <dataValidations count="1">
    <dataValidation type="whole" allowBlank="1" showInputMessage="1" showErrorMessage="1" errorTitle="整数を入力してください" error="整数を入力してください" sqref="B5:M12" xr:uid="{B000B437-A13B-4743-9F17-68AAADBFA41B}">
      <formula1>0</formula1>
      <formula2>999999999</formula2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C1517-8EC1-4E9E-8D65-D77024683B1C}">
  <sheetPr>
    <tabColor rgb="FF92D050"/>
  </sheetPr>
  <dimension ref="A1:R43"/>
  <sheetViews>
    <sheetView showGridLines="0" workbookViewId="0">
      <pane xSplit="2" ySplit="4" topLeftCell="C5" activePane="bottomRight" state="frozen"/>
      <selection pane="topRight" activeCell="C1" sqref="C1"/>
      <selection pane="bottomLeft" activeCell="A4" sqref="A4"/>
      <selection pane="bottomRight" activeCell="D5" sqref="D5"/>
    </sheetView>
  </sheetViews>
  <sheetFormatPr defaultRowHeight="18" x14ac:dyDescent="0.55000000000000004"/>
  <cols>
    <col min="1" max="1" width="5.6640625" customWidth="1"/>
    <col min="2" max="2" width="24.1640625" bestFit="1" customWidth="1"/>
    <col min="3" max="3" width="5.6640625" customWidth="1"/>
    <col min="17" max="17" width="8.6640625" style="2"/>
  </cols>
  <sheetData>
    <row r="1" spans="1:18" ht="94" customHeight="1" x14ac:dyDescent="0.55000000000000004">
      <c r="A1" s="13" t="s">
        <v>50</v>
      </c>
    </row>
    <row r="2" spans="1:18" ht="20.5" customHeight="1" x14ac:dyDescent="0.55000000000000004">
      <c r="A2" s="15"/>
      <c r="B2" t="s">
        <v>53</v>
      </c>
    </row>
    <row r="3" spans="1:18" ht="20.5" customHeight="1" x14ac:dyDescent="0.55000000000000004">
      <c r="A3" s="10"/>
      <c r="B3" t="s">
        <v>54</v>
      </c>
    </row>
    <row r="4" spans="1:18" s="1" customFormat="1" ht="36" x14ac:dyDescent="0.55000000000000004">
      <c r="A4" s="3"/>
      <c r="B4" s="3" t="s">
        <v>51</v>
      </c>
      <c r="C4" s="4" t="s">
        <v>47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  <c r="N4" s="3" t="s">
        <v>11</v>
      </c>
      <c r="O4" s="3" t="s">
        <v>12</v>
      </c>
      <c r="P4" s="3" t="s">
        <v>48</v>
      </c>
      <c r="Q4" s="5" t="s">
        <v>49</v>
      </c>
      <c r="R4" s="3" t="s">
        <v>13</v>
      </c>
    </row>
    <row r="5" spans="1:18" x14ac:dyDescent="0.55000000000000004">
      <c r="A5" s="16" t="s">
        <v>0</v>
      </c>
      <c r="B5" s="17" t="s">
        <v>18</v>
      </c>
      <c r="C5" s="11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7">
        <f t="shared" ref="P5:P42" si="0">SUM(D5:O5)</f>
        <v>0</v>
      </c>
      <c r="Q5" s="7">
        <f>IF(C5="",ROUND(P5/12,0),ROUND(P5/C5,0))</f>
        <v>0</v>
      </c>
      <c r="R5" s="7">
        <f>ROUNDUP(Q5,-2)</f>
        <v>0</v>
      </c>
    </row>
    <row r="6" spans="1:18" x14ac:dyDescent="0.55000000000000004">
      <c r="A6" s="16" t="s">
        <v>0</v>
      </c>
      <c r="B6" s="17" t="s">
        <v>14</v>
      </c>
      <c r="C6" s="11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7">
        <f t="shared" si="0"/>
        <v>0</v>
      </c>
      <c r="Q6" s="7">
        <f>IF(C6="",ROUND(P6/12,0),ROUND(P6/C6,0))</f>
        <v>0</v>
      </c>
      <c r="R6" s="7">
        <f t="shared" ref="R6:R42" si="1">ROUNDUP(Q6,-2)</f>
        <v>0</v>
      </c>
    </row>
    <row r="7" spans="1:18" x14ac:dyDescent="0.55000000000000004">
      <c r="A7" s="16" t="s">
        <v>0</v>
      </c>
      <c r="B7" s="17" t="s">
        <v>15</v>
      </c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7">
        <f t="shared" si="0"/>
        <v>0</v>
      </c>
      <c r="Q7" s="7">
        <f t="shared" ref="Q7:Q42" si="2">IF(C7="",ROUND(P7/12,0),ROUND(P7/C7,0))</f>
        <v>0</v>
      </c>
      <c r="R7" s="7">
        <f t="shared" si="1"/>
        <v>0</v>
      </c>
    </row>
    <row r="8" spans="1:18" x14ac:dyDescent="0.55000000000000004">
      <c r="A8" s="16" t="s">
        <v>0</v>
      </c>
      <c r="B8" s="17" t="s">
        <v>16</v>
      </c>
      <c r="C8" s="11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7">
        <f t="shared" si="0"/>
        <v>0</v>
      </c>
      <c r="Q8" s="7">
        <f t="shared" si="2"/>
        <v>0</v>
      </c>
      <c r="R8" s="7">
        <f t="shared" si="1"/>
        <v>0</v>
      </c>
    </row>
    <row r="9" spans="1:18" x14ac:dyDescent="0.55000000000000004">
      <c r="A9" s="16" t="s">
        <v>0</v>
      </c>
      <c r="B9" s="17" t="s">
        <v>17</v>
      </c>
      <c r="C9" s="11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7">
        <f t="shared" si="0"/>
        <v>0</v>
      </c>
      <c r="Q9" s="7">
        <f t="shared" si="2"/>
        <v>0</v>
      </c>
      <c r="R9" s="7">
        <f t="shared" si="1"/>
        <v>0</v>
      </c>
    </row>
    <row r="10" spans="1:18" x14ac:dyDescent="0.55000000000000004">
      <c r="A10" s="16" t="s">
        <v>0</v>
      </c>
      <c r="B10" s="17" t="s">
        <v>19</v>
      </c>
      <c r="C10" s="11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7">
        <f t="shared" si="0"/>
        <v>0</v>
      </c>
      <c r="Q10" s="7">
        <f t="shared" si="2"/>
        <v>0</v>
      </c>
      <c r="R10" s="7">
        <f t="shared" si="1"/>
        <v>0</v>
      </c>
    </row>
    <row r="11" spans="1:18" x14ac:dyDescent="0.55000000000000004">
      <c r="A11" s="16" t="s">
        <v>0</v>
      </c>
      <c r="B11" s="17" t="s">
        <v>20</v>
      </c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7">
        <f t="shared" si="0"/>
        <v>0</v>
      </c>
      <c r="Q11" s="7">
        <f t="shared" si="2"/>
        <v>0</v>
      </c>
      <c r="R11" s="7">
        <f t="shared" si="1"/>
        <v>0</v>
      </c>
    </row>
    <row r="12" spans="1:18" x14ac:dyDescent="0.55000000000000004">
      <c r="A12" s="16" t="s">
        <v>0</v>
      </c>
      <c r="B12" s="17" t="s">
        <v>21</v>
      </c>
      <c r="C12" s="11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7">
        <f t="shared" si="0"/>
        <v>0</v>
      </c>
      <c r="Q12" s="7">
        <f t="shared" si="2"/>
        <v>0</v>
      </c>
      <c r="R12" s="7">
        <f t="shared" si="1"/>
        <v>0</v>
      </c>
    </row>
    <row r="13" spans="1:18" x14ac:dyDescent="0.55000000000000004">
      <c r="A13" s="16" t="s">
        <v>0</v>
      </c>
      <c r="B13" s="17" t="s">
        <v>22</v>
      </c>
      <c r="C13" s="11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7">
        <f t="shared" si="0"/>
        <v>0</v>
      </c>
      <c r="Q13" s="7">
        <f t="shared" si="2"/>
        <v>0</v>
      </c>
      <c r="R13" s="7">
        <f t="shared" si="1"/>
        <v>0</v>
      </c>
    </row>
    <row r="14" spans="1:18" x14ac:dyDescent="0.55000000000000004">
      <c r="A14" s="16" t="s">
        <v>0</v>
      </c>
      <c r="B14" s="17" t="s">
        <v>23</v>
      </c>
      <c r="C14" s="11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7">
        <f t="shared" si="0"/>
        <v>0</v>
      </c>
      <c r="Q14" s="7">
        <f t="shared" si="2"/>
        <v>0</v>
      </c>
      <c r="R14" s="7">
        <f t="shared" si="1"/>
        <v>0</v>
      </c>
    </row>
    <row r="15" spans="1:18" x14ac:dyDescent="0.55000000000000004">
      <c r="A15" s="16" t="s">
        <v>0</v>
      </c>
      <c r="B15" s="17" t="s">
        <v>24</v>
      </c>
      <c r="C15" s="11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7">
        <f t="shared" si="0"/>
        <v>0</v>
      </c>
      <c r="Q15" s="7">
        <f t="shared" si="2"/>
        <v>0</v>
      </c>
      <c r="R15" s="7">
        <f t="shared" si="1"/>
        <v>0</v>
      </c>
    </row>
    <row r="16" spans="1:18" x14ac:dyDescent="0.55000000000000004">
      <c r="A16" s="16" t="s">
        <v>0</v>
      </c>
      <c r="B16" s="17" t="s">
        <v>28</v>
      </c>
      <c r="C16" s="11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7">
        <f t="shared" si="0"/>
        <v>0</v>
      </c>
      <c r="Q16" s="7">
        <f t="shared" si="2"/>
        <v>0</v>
      </c>
      <c r="R16" s="7">
        <f t="shared" si="1"/>
        <v>0</v>
      </c>
    </row>
    <row r="17" spans="1:18" x14ac:dyDescent="0.55000000000000004">
      <c r="A17" s="16" t="s">
        <v>0</v>
      </c>
      <c r="B17" s="17" t="s">
        <v>29</v>
      </c>
      <c r="C17" s="11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7">
        <f t="shared" si="0"/>
        <v>0</v>
      </c>
      <c r="Q17" s="7">
        <f t="shared" si="2"/>
        <v>0</v>
      </c>
      <c r="R17" s="7">
        <f t="shared" si="1"/>
        <v>0</v>
      </c>
    </row>
    <row r="18" spans="1:18" x14ac:dyDescent="0.55000000000000004">
      <c r="A18" s="16" t="s">
        <v>0</v>
      </c>
      <c r="B18" s="17" t="s">
        <v>46</v>
      </c>
      <c r="C18" s="11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7">
        <f t="shared" si="0"/>
        <v>0</v>
      </c>
      <c r="Q18" s="7">
        <f t="shared" si="2"/>
        <v>0</v>
      </c>
      <c r="R18" s="7">
        <f t="shared" si="1"/>
        <v>0</v>
      </c>
    </row>
    <row r="19" spans="1:18" x14ac:dyDescent="0.55000000000000004">
      <c r="A19" s="16" t="s">
        <v>0</v>
      </c>
      <c r="B19" s="17" t="s">
        <v>46</v>
      </c>
      <c r="C19" s="11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7">
        <f t="shared" si="0"/>
        <v>0</v>
      </c>
      <c r="Q19" s="7">
        <f t="shared" si="2"/>
        <v>0</v>
      </c>
      <c r="R19" s="7">
        <f t="shared" si="1"/>
        <v>0</v>
      </c>
    </row>
    <row r="20" spans="1:18" x14ac:dyDescent="0.55000000000000004">
      <c r="A20" s="16" t="s">
        <v>0</v>
      </c>
      <c r="B20" s="17" t="s">
        <v>46</v>
      </c>
      <c r="C20" s="11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7">
        <f t="shared" si="0"/>
        <v>0</v>
      </c>
      <c r="Q20" s="7">
        <f t="shared" si="2"/>
        <v>0</v>
      </c>
      <c r="R20" s="7">
        <f t="shared" si="1"/>
        <v>0</v>
      </c>
    </row>
    <row r="21" spans="1:18" x14ac:dyDescent="0.55000000000000004">
      <c r="A21" s="16" t="s">
        <v>25</v>
      </c>
      <c r="B21" s="17" t="s">
        <v>31</v>
      </c>
      <c r="C21" s="11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7">
        <f t="shared" si="0"/>
        <v>0</v>
      </c>
      <c r="Q21" s="7">
        <f t="shared" si="2"/>
        <v>0</v>
      </c>
      <c r="R21" s="7">
        <f t="shared" si="1"/>
        <v>0</v>
      </c>
    </row>
    <row r="22" spans="1:18" x14ac:dyDescent="0.55000000000000004">
      <c r="A22" s="16" t="s">
        <v>25</v>
      </c>
      <c r="B22" s="17" t="s">
        <v>32</v>
      </c>
      <c r="C22" s="11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7">
        <f t="shared" si="0"/>
        <v>0</v>
      </c>
      <c r="Q22" s="7">
        <f t="shared" si="2"/>
        <v>0</v>
      </c>
      <c r="R22" s="7">
        <f t="shared" si="1"/>
        <v>0</v>
      </c>
    </row>
    <row r="23" spans="1:18" x14ac:dyDescent="0.55000000000000004">
      <c r="A23" s="16" t="s">
        <v>25</v>
      </c>
      <c r="B23" s="17" t="s">
        <v>33</v>
      </c>
      <c r="C23" s="11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7">
        <f t="shared" si="0"/>
        <v>0</v>
      </c>
      <c r="Q23" s="7">
        <f t="shared" si="2"/>
        <v>0</v>
      </c>
      <c r="R23" s="7">
        <f t="shared" si="1"/>
        <v>0</v>
      </c>
    </row>
    <row r="24" spans="1:18" x14ac:dyDescent="0.55000000000000004">
      <c r="A24" s="16" t="s">
        <v>25</v>
      </c>
      <c r="B24" s="17" t="s">
        <v>34</v>
      </c>
      <c r="C24" s="11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7">
        <f t="shared" si="0"/>
        <v>0</v>
      </c>
      <c r="Q24" s="7">
        <f t="shared" si="2"/>
        <v>0</v>
      </c>
      <c r="R24" s="7">
        <f t="shared" si="1"/>
        <v>0</v>
      </c>
    </row>
    <row r="25" spans="1:18" x14ac:dyDescent="0.55000000000000004">
      <c r="A25" s="16" t="s">
        <v>25</v>
      </c>
      <c r="B25" s="17" t="s">
        <v>26</v>
      </c>
      <c r="C25" s="11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7">
        <f t="shared" si="0"/>
        <v>0</v>
      </c>
      <c r="Q25" s="7">
        <f t="shared" si="2"/>
        <v>0</v>
      </c>
      <c r="R25" s="7">
        <f t="shared" si="1"/>
        <v>0</v>
      </c>
    </row>
    <row r="26" spans="1:18" x14ac:dyDescent="0.55000000000000004">
      <c r="A26" s="16" t="s">
        <v>25</v>
      </c>
      <c r="B26" s="17" t="s">
        <v>40</v>
      </c>
      <c r="C26" s="11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7">
        <f t="shared" si="0"/>
        <v>0</v>
      </c>
      <c r="Q26" s="7">
        <f t="shared" si="2"/>
        <v>0</v>
      </c>
      <c r="R26" s="7">
        <f t="shared" si="1"/>
        <v>0</v>
      </c>
    </row>
    <row r="27" spans="1:18" x14ac:dyDescent="0.55000000000000004">
      <c r="A27" s="16" t="s">
        <v>25</v>
      </c>
      <c r="B27" s="17" t="s">
        <v>35</v>
      </c>
      <c r="C27" s="11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7">
        <f t="shared" si="0"/>
        <v>0</v>
      </c>
      <c r="Q27" s="7">
        <f t="shared" si="2"/>
        <v>0</v>
      </c>
      <c r="R27" s="7">
        <f t="shared" si="1"/>
        <v>0</v>
      </c>
    </row>
    <row r="28" spans="1:18" x14ac:dyDescent="0.55000000000000004">
      <c r="A28" s="16" t="s">
        <v>25</v>
      </c>
      <c r="B28" s="17" t="s">
        <v>36</v>
      </c>
      <c r="C28" s="11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7">
        <f t="shared" si="0"/>
        <v>0</v>
      </c>
      <c r="Q28" s="7">
        <f t="shared" si="2"/>
        <v>0</v>
      </c>
      <c r="R28" s="7">
        <f t="shared" si="1"/>
        <v>0</v>
      </c>
    </row>
    <row r="29" spans="1:18" x14ac:dyDescent="0.55000000000000004">
      <c r="A29" s="16" t="s">
        <v>25</v>
      </c>
      <c r="B29" s="17" t="s">
        <v>37</v>
      </c>
      <c r="C29" s="11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7">
        <f t="shared" si="0"/>
        <v>0</v>
      </c>
      <c r="Q29" s="7">
        <f t="shared" si="2"/>
        <v>0</v>
      </c>
      <c r="R29" s="7">
        <f t="shared" si="1"/>
        <v>0</v>
      </c>
    </row>
    <row r="30" spans="1:18" x14ac:dyDescent="0.55000000000000004">
      <c r="A30" s="16" t="s">
        <v>25</v>
      </c>
      <c r="B30" s="17" t="s">
        <v>38</v>
      </c>
      <c r="C30" s="11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7">
        <f t="shared" si="0"/>
        <v>0</v>
      </c>
      <c r="Q30" s="7">
        <f t="shared" si="2"/>
        <v>0</v>
      </c>
      <c r="R30" s="7">
        <f t="shared" si="1"/>
        <v>0</v>
      </c>
    </row>
    <row r="31" spans="1:18" x14ac:dyDescent="0.55000000000000004">
      <c r="A31" s="16" t="s">
        <v>25</v>
      </c>
      <c r="B31" s="17" t="s">
        <v>46</v>
      </c>
      <c r="C31" s="11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7">
        <f t="shared" si="0"/>
        <v>0</v>
      </c>
      <c r="Q31" s="7">
        <f t="shared" si="2"/>
        <v>0</v>
      </c>
      <c r="R31" s="7">
        <f t="shared" si="1"/>
        <v>0</v>
      </c>
    </row>
    <row r="32" spans="1:18" x14ac:dyDescent="0.55000000000000004">
      <c r="A32" s="16" t="s">
        <v>25</v>
      </c>
      <c r="B32" s="17" t="s">
        <v>46</v>
      </c>
      <c r="C32" s="11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7">
        <f t="shared" si="0"/>
        <v>0</v>
      </c>
      <c r="Q32" s="7">
        <f t="shared" si="2"/>
        <v>0</v>
      </c>
      <c r="R32" s="7">
        <f t="shared" si="1"/>
        <v>0</v>
      </c>
    </row>
    <row r="33" spans="1:18" x14ac:dyDescent="0.55000000000000004">
      <c r="A33" s="16" t="s">
        <v>25</v>
      </c>
      <c r="B33" s="17" t="s">
        <v>46</v>
      </c>
      <c r="C33" s="11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7">
        <f t="shared" si="0"/>
        <v>0</v>
      </c>
      <c r="Q33" s="7">
        <f t="shared" si="2"/>
        <v>0</v>
      </c>
      <c r="R33" s="7">
        <f t="shared" si="1"/>
        <v>0</v>
      </c>
    </row>
    <row r="34" spans="1:18" x14ac:dyDescent="0.55000000000000004">
      <c r="A34" s="16" t="s">
        <v>43</v>
      </c>
      <c r="B34" s="17" t="s">
        <v>39</v>
      </c>
      <c r="C34" s="11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7">
        <f t="shared" si="0"/>
        <v>0</v>
      </c>
      <c r="Q34" s="7">
        <f t="shared" si="2"/>
        <v>0</v>
      </c>
      <c r="R34" s="7">
        <f t="shared" si="1"/>
        <v>0</v>
      </c>
    </row>
    <row r="35" spans="1:18" x14ac:dyDescent="0.55000000000000004">
      <c r="A35" s="16" t="s">
        <v>43</v>
      </c>
      <c r="B35" s="17" t="s">
        <v>42</v>
      </c>
      <c r="C35" s="11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7">
        <f t="shared" si="0"/>
        <v>0</v>
      </c>
      <c r="Q35" s="7">
        <f t="shared" si="2"/>
        <v>0</v>
      </c>
      <c r="R35" s="7">
        <f t="shared" si="1"/>
        <v>0</v>
      </c>
    </row>
    <row r="36" spans="1:18" x14ac:dyDescent="0.55000000000000004">
      <c r="A36" s="16" t="s">
        <v>43</v>
      </c>
      <c r="B36" s="17" t="s">
        <v>44</v>
      </c>
      <c r="C36" s="11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7">
        <f t="shared" si="0"/>
        <v>0</v>
      </c>
      <c r="Q36" s="7">
        <f t="shared" si="2"/>
        <v>0</v>
      </c>
      <c r="R36" s="7">
        <f t="shared" si="1"/>
        <v>0</v>
      </c>
    </row>
    <row r="37" spans="1:18" x14ac:dyDescent="0.55000000000000004">
      <c r="A37" s="16" t="s">
        <v>43</v>
      </c>
      <c r="B37" s="17" t="s">
        <v>52</v>
      </c>
      <c r="C37" s="11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7">
        <f t="shared" si="0"/>
        <v>0</v>
      </c>
      <c r="Q37" s="7">
        <f t="shared" ref="Q37" si="3">IF(C37="",ROUND(P37/12,0),ROUND(P37/C37,0))</f>
        <v>0</v>
      </c>
      <c r="R37" s="7">
        <f t="shared" si="1"/>
        <v>0</v>
      </c>
    </row>
    <row r="38" spans="1:18" x14ac:dyDescent="0.55000000000000004">
      <c r="A38" s="16" t="s">
        <v>43</v>
      </c>
      <c r="B38" s="17" t="s">
        <v>41</v>
      </c>
      <c r="C38" s="11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7">
        <f t="shared" si="0"/>
        <v>0</v>
      </c>
      <c r="Q38" s="7">
        <f t="shared" si="2"/>
        <v>0</v>
      </c>
      <c r="R38" s="7">
        <f t="shared" si="1"/>
        <v>0</v>
      </c>
    </row>
    <row r="39" spans="1:18" x14ac:dyDescent="0.55000000000000004">
      <c r="A39" s="16" t="s">
        <v>43</v>
      </c>
      <c r="B39" s="17" t="s">
        <v>45</v>
      </c>
      <c r="C39" s="11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7">
        <f t="shared" si="0"/>
        <v>0</v>
      </c>
      <c r="Q39" s="7">
        <f t="shared" si="2"/>
        <v>0</v>
      </c>
      <c r="R39" s="7">
        <f t="shared" si="1"/>
        <v>0</v>
      </c>
    </row>
    <row r="40" spans="1:18" x14ac:dyDescent="0.55000000000000004">
      <c r="A40" s="16" t="s">
        <v>43</v>
      </c>
      <c r="B40" s="17" t="s">
        <v>46</v>
      </c>
      <c r="C40" s="11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7">
        <f t="shared" si="0"/>
        <v>0</v>
      </c>
      <c r="Q40" s="7">
        <f t="shared" si="2"/>
        <v>0</v>
      </c>
      <c r="R40" s="7">
        <f t="shared" si="1"/>
        <v>0</v>
      </c>
    </row>
    <row r="41" spans="1:18" x14ac:dyDescent="0.55000000000000004">
      <c r="A41" s="16" t="s">
        <v>43</v>
      </c>
      <c r="B41" s="17" t="s">
        <v>46</v>
      </c>
      <c r="C41" s="11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7">
        <f t="shared" si="0"/>
        <v>0</v>
      </c>
      <c r="Q41" s="7">
        <f t="shared" si="2"/>
        <v>0</v>
      </c>
      <c r="R41" s="7">
        <f t="shared" si="1"/>
        <v>0</v>
      </c>
    </row>
    <row r="42" spans="1:18" x14ac:dyDescent="0.55000000000000004">
      <c r="A42" s="16" t="s">
        <v>43</v>
      </c>
      <c r="B42" s="17" t="s">
        <v>46</v>
      </c>
      <c r="C42" s="11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7">
        <f t="shared" si="0"/>
        <v>0</v>
      </c>
      <c r="Q42" s="7">
        <f t="shared" si="2"/>
        <v>0</v>
      </c>
      <c r="R42" s="7">
        <f t="shared" si="1"/>
        <v>0</v>
      </c>
    </row>
    <row r="43" spans="1:18" x14ac:dyDescent="0.55000000000000004">
      <c r="A43" s="8"/>
      <c r="B43" s="9"/>
      <c r="C43" s="14" t="s">
        <v>48</v>
      </c>
      <c r="D43" s="7">
        <f>SUM(D5:D42)</f>
        <v>0</v>
      </c>
      <c r="E43" s="7">
        <f t="shared" ref="E43:Q43" si="4">SUM(E5:E42)</f>
        <v>0</v>
      </c>
      <c r="F43" s="7">
        <f t="shared" si="4"/>
        <v>0</v>
      </c>
      <c r="G43" s="7">
        <f t="shared" si="4"/>
        <v>0</v>
      </c>
      <c r="H43" s="7">
        <f t="shared" si="4"/>
        <v>0</v>
      </c>
      <c r="I43" s="7">
        <f t="shared" si="4"/>
        <v>0</v>
      </c>
      <c r="J43" s="7">
        <f t="shared" si="4"/>
        <v>0</v>
      </c>
      <c r="K43" s="7">
        <f t="shared" si="4"/>
        <v>0</v>
      </c>
      <c r="L43" s="7">
        <f t="shared" si="4"/>
        <v>0</v>
      </c>
      <c r="M43" s="7">
        <f t="shared" si="4"/>
        <v>0</v>
      </c>
      <c r="N43" s="7">
        <f t="shared" si="4"/>
        <v>0</v>
      </c>
      <c r="O43" s="7">
        <f t="shared" si="4"/>
        <v>0</v>
      </c>
      <c r="P43" s="7">
        <f t="shared" si="4"/>
        <v>0</v>
      </c>
      <c r="Q43" s="7">
        <f t="shared" si="4"/>
        <v>0</v>
      </c>
      <c r="R43" s="7">
        <f>SUM(R5:R42)</f>
        <v>0</v>
      </c>
    </row>
  </sheetData>
  <sheetProtection sheet="1" objects="1" scenarios="1"/>
  <phoneticPr fontId="2"/>
  <dataValidations count="2">
    <dataValidation type="whole" allowBlank="1" showInputMessage="1" showErrorMessage="1" errorTitle="数字しか入力できません" error="・数字しか入力できません_x000a__x000a_・消去には「Ｄelete」キーを使用してください" sqref="D5:O42" xr:uid="{7548CF6C-047E-4EBF-8009-4082FB942B9E}">
      <formula1>0</formula1>
      <formula2>99999999999</formula2>
    </dataValidation>
    <dataValidation type="whole" allowBlank="1" showInputMessage="1" showErrorMessage="1" errorTitle="数字しか入力できません" error="・1～120の間の数字を入力してください_x000a__x000a_・消去には「Ｄelete」キーを使用してください" sqref="C5:C42" xr:uid="{7506593E-B3F2-4D9E-B803-2C1CB8321812}">
      <formula1>1</formula1>
      <formula2>120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B090C-C224-4203-9CF7-8A12A6B38C60}">
  <sheetPr>
    <tabColor rgb="FF92D050"/>
  </sheetPr>
  <dimension ref="A1:F46"/>
  <sheetViews>
    <sheetView showGridLines="0" workbookViewId="0">
      <pane xSplit="3" ySplit="7" topLeftCell="D8" activePane="bottomRight" state="frozen"/>
      <selection pane="topRight" activeCell="D1" sqref="D1"/>
      <selection pane="bottomLeft" activeCell="A7" sqref="A7"/>
      <selection pane="bottomRight" activeCell="D8" sqref="D8"/>
    </sheetView>
  </sheetViews>
  <sheetFormatPr defaultRowHeight="18" x14ac:dyDescent="0.55000000000000004"/>
  <cols>
    <col min="1" max="1" width="12.33203125" customWidth="1"/>
    <col min="2" max="2" width="24.1640625" bestFit="1" customWidth="1"/>
    <col min="3" max="3" width="22.1640625" customWidth="1"/>
    <col min="4" max="6" width="16.83203125" customWidth="1"/>
  </cols>
  <sheetData>
    <row r="1" spans="1:6" ht="29" x14ac:dyDescent="0.55000000000000004">
      <c r="A1" s="13" t="s">
        <v>84</v>
      </c>
    </row>
    <row r="2" spans="1:6" ht="22.5" customHeight="1" x14ac:dyDescent="0.55000000000000004">
      <c r="A2" s="3" t="s">
        <v>77</v>
      </c>
      <c r="B2" s="3" t="s">
        <v>68</v>
      </c>
      <c r="C2" s="34" t="s">
        <v>56</v>
      </c>
      <c r="D2" s="34"/>
      <c r="E2" s="34"/>
      <c r="F2" s="34"/>
    </row>
    <row r="3" spans="1:6" ht="22.5" customHeight="1" x14ac:dyDescent="0.55000000000000004">
      <c r="A3" s="3" t="s">
        <v>64</v>
      </c>
      <c r="B3" s="29">
        <f>ROUND(+収入!N13/12,0)</f>
        <v>0</v>
      </c>
      <c r="C3" s="35" t="s">
        <v>83</v>
      </c>
      <c r="D3" s="35"/>
      <c r="E3" s="35"/>
      <c r="F3" s="35"/>
    </row>
    <row r="4" spans="1:6" ht="22.5" customHeight="1" x14ac:dyDescent="0.55000000000000004">
      <c r="A4" s="3" t="s">
        <v>78</v>
      </c>
      <c r="B4" s="29">
        <f>+F46</f>
        <v>0</v>
      </c>
      <c r="C4" s="35" t="s">
        <v>92</v>
      </c>
      <c r="D4" s="35"/>
      <c r="E4" s="35"/>
      <c r="F4" s="35"/>
    </row>
    <row r="5" spans="1:6" ht="22.5" customHeight="1" x14ac:dyDescent="0.55000000000000004">
      <c r="A5" s="3" t="s">
        <v>79</v>
      </c>
      <c r="B5" s="29">
        <f>+B3-B4</f>
        <v>0</v>
      </c>
      <c r="C5" s="35" t="s">
        <v>94</v>
      </c>
      <c r="D5" s="35"/>
      <c r="E5" s="35"/>
      <c r="F5" s="35"/>
    </row>
    <row r="7" spans="1:6" ht="36" x14ac:dyDescent="0.55000000000000004">
      <c r="A7" s="34" t="s">
        <v>69</v>
      </c>
      <c r="B7" s="34"/>
      <c r="C7" s="4" t="s">
        <v>70</v>
      </c>
      <c r="D7" s="4" t="s">
        <v>55</v>
      </c>
      <c r="E7" s="3" t="s">
        <v>72</v>
      </c>
      <c r="F7" s="4" t="s">
        <v>71</v>
      </c>
    </row>
    <row r="8" spans="1:6" x14ac:dyDescent="0.55000000000000004">
      <c r="A8" s="6" t="str">
        <f>+支出!A5</f>
        <v>固定費</v>
      </c>
      <c r="B8" s="6" t="str">
        <f>+支出!B5</f>
        <v>家賃・住宅ローン</v>
      </c>
      <c r="C8" s="21">
        <f>+支出!R5</f>
        <v>0</v>
      </c>
      <c r="D8" s="12"/>
      <c r="E8" s="11"/>
      <c r="F8" s="21">
        <f>C8+D8</f>
        <v>0</v>
      </c>
    </row>
    <row r="9" spans="1:6" x14ac:dyDescent="0.55000000000000004">
      <c r="A9" s="6" t="str">
        <f>+支出!A6</f>
        <v>固定費</v>
      </c>
      <c r="B9" s="6" t="str">
        <f>+支出!B6</f>
        <v>管理費</v>
      </c>
      <c r="C9" s="21">
        <f>+支出!R6</f>
        <v>0</v>
      </c>
      <c r="D9" s="12"/>
      <c r="E9" s="11"/>
      <c r="F9" s="21">
        <f t="shared" ref="F9:F45" si="0">C9+D9</f>
        <v>0</v>
      </c>
    </row>
    <row r="10" spans="1:6" x14ac:dyDescent="0.55000000000000004">
      <c r="A10" s="6" t="str">
        <f>+支出!A7</f>
        <v>固定費</v>
      </c>
      <c r="B10" s="6" t="str">
        <f>+支出!B7</f>
        <v>修繕積立金</v>
      </c>
      <c r="C10" s="21">
        <f>+支出!R7</f>
        <v>0</v>
      </c>
      <c r="D10" s="12"/>
      <c r="E10" s="11"/>
      <c r="F10" s="21">
        <f t="shared" si="0"/>
        <v>0</v>
      </c>
    </row>
    <row r="11" spans="1:6" x14ac:dyDescent="0.55000000000000004">
      <c r="A11" s="6" t="str">
        <f>+支出!A8</f>
        <v>固定費</v>
      </c>
      <c r="B11" s="6" t="str">
        <f>+支出!B8</f>
        <v>駐車場代</v>
      </c>
      <c r="C11" s="21">
        <f>+支出!R8</f>
        <v>0</v>
      </c>
      <c r="D11" s="12"/>
      <c r="E11" s="11"/>
      <c r="F11" s="21">
        <f t="shared" si="0"/>
        <v>0</v>
      </c>
    </row>
    <row r="12" spans="1:6" x14ac:dyDescent="0.55000000000000004">
      <c r="A12" s="6" t="str">
        <f>+支出!A9</f>
        <v>固定費</v>
      </c>
      <c r="B12" s="6" t="str">
        <f>+支出!B9</f>
        <v>スマホ・携帯電話</v>
      </c>
      <c r="C12" s="21">
        <f>+支出!R9</f>
        <v>0</v>
      </c>
      <c r="D12" s="12"/>
      <c r="E12" s="11"/>
      <c r="F12" s="21">
        <f t="shared" si="0"/>
        <v>0</v>
      </c>
    </row>
    <row r="13" spans="1:6" x14ac:dyDescent="0.55000000000000004">
      <c r="A13" s="6" t="str">
        <f>+支出!A10</f>
        <v>固定費</v>
      </c>
      <c r="B13" s="6" t="str">
        <f>+支出!B10</f>
        <v>wifi</v>
      </c>
      <c r="C13" s="21">
        <f>+支出!R10</f>
        <v>0</v>
      </c>
      <c r="D13" s="12"/>
      <c r="E13" s="11"/>
      <c r="F13" s="21">
        <f t="shared" si="0"/>
        <v>0</v>
      </c>
    </row>
    <row r="14" spans="1:6" x14ac:dyDescent="0.55000000000000004">
      <c r="A14" s="6" t="str">
        <f>+支出!A11</f>
        <v>固定費</v>
      </c>
      <c r="B14" s="6" t="str">
        <f>+支出!B11</f>
        <v>NHK受信料</v>
      </c>
      <c r="C14" s="21">
        <f>+支出!R11</f>
        <v>0</v>
      </c>
      <c r="D14" s="12"/>
      <c r="E14" s="11"/>
      <c r="F14" s="21">
        <f t="shared" si="0"/>
        <v>0</v>
      </c>
    </row>
    <row r="15" spans="1:6" x14ac:dyDescent="0.55000000000000004">
      <c r="A15" s="6" t="str">
        <f>+支出!A12</f>
        <v>固定費</v>
      </c>
      <c r="B15" s="6" t="str">
        <f>+支出!B12</f>
        <v>Amazonプライム</v>
      </c>
      <c r="C15" s="21">
        <f>+支出!R12</f>
        <v>0</v>
      </c>
      <c r="D15" s="12"/>
      <c r="E15" s="11"/>
      <c r="F15" s="21">
        <f t="shared" si="0"/>
        <v>0</v>
      </c>
    </row>
    <row r="16" spans="1:6" x14ac:dyDescent="0.55000000000000004">
      <c r="A16" s="6" t="str">
        <f>+支出!A13</f>
        <v>固定費</v>
      </c>
      <c r="B16" s="6" t="str">
        <f>+支出!B13</f>
        <v>ネットフリックス</v>
      </c>
      <c r="C16" s="21">
        <f>+支出!R13</f>
        <v>0</v>
      </c>
      <c r="D16" s="12"/>
      <c r="E16" s="11"/>
      <c r="F16" s="21">
        <f t="shared" si="0"/>
        <v>0</v>
      </c>
    </row>
    <row r="17" spans="1:6" x14ac:dyDescent="0.55000000000000004">
      <c r="A17" s="6" t="str">
        <f>+支出!A14</f>
        <v>固定費</v>
      </c>
      <c r="B17" s="6" t="str">
        <f>+支出!B14</f>
        <v>スポーツクラブ</v>
      </c>
      <c r="C17" s="21">
        <f>+支出!R14</f>
        <v>0</v>
      </c>
      <c r="D17" s="12"/>
      <c r="E17" s="11"/>
      <c r="F17" s="21">
        <f t="shared" si="0"/>
        <v>0</v>
      </c>
    </row>
    <row r="18" spans="1:6" x14ac:dyDescent="0.55000000000000004">
      <c r="A18" s="6" t="str">
        <f>+支出!A15</f>
        <v>固定費</v>
      </c>
      <c r="B18" s="6" t="str">
        <f>+支出!B15</f>
        <v>新聞</v>
      </c>
      <c r="C18" s="21">
        <f>+支出!R15</f>
        <v>0</v>
      </c>
      <c r="D18" s="12"/>
      <c r="E18" s="11"/>
      <c r="F18" s="21">
        <f t="shared" si="0"/>
        <v>0</v>
      </c>
    </row>
    <row r="19" spans="1:6" x14ac:dyDescent="0.55000000000000004">
      <c r="A19" s="6" t="str">
        <f>+支出!A16</f>
        <v>固定費</v>
      </c>
      <c r="B19" s="6" t="str">
        <f>+支出!B16</f>
        <v>任意加入の個人年金保険料</v>
      </c>
      <c r="C19" s="21">
        <f>+支出!R16</f>
        <v>0</v>
      </c>
      <c r="D19" s="12"/>
      <c r="E19" s="11"/>
      <c r="F19" s="21">
        <f t="shared" si="0"/>
        <v>0</v>
      </c>
    </row>
    <row r="20" spans="1:6" x14ac:dyDescent="0.55000000000000004">
      <c r="A20" s="6" t="str">
        <f>+支出!A17</f>
        <v>固定費</v>
      </c>
      <c r="B20" s="6" t="str">
        <f>+支出!B17</f>
        <v>任意加入の医療保険料</v>
      </c>
      <c r="C20" s="21">
        <f>+支出!R17</f>
        <v>0</v>
      </c>
      <c r="D20" s="12"/>
      <c r="E20" s="11"/>
      <c r="F20" s="21">
        <f t="shared" si="0"/>
        <v>0</v>
      </c>
    </row>
    <row r="21" spans="1:6" x14ac:dyDescent="0.55000000000000004">
      <c r="A21" s="6" t="str">
        <f>+支出!A18</f>
        <v>固定費</v>
      </c>
      <c r="B21" s="6" t="str">
        <f>+支出!B18</f>
        <v>(予備)</v>
      </c>
      <c r="C21" s="21">
        <f>+支出!R18</f>
        <v>0</v>
      </c>
      <c r="D21" s="12"/>
      <c r="E21" s="11"/>
      <c r="F21" s="21">
        <f t="shared" si="0"/>
        <v>0</v>
      </c>
    </row>
    <row r="22" spans="1:6" x14ac:dyDescent="0.55000000000000004">
      <c r="A22" s="6" t="str">
        <f>+支出!A19</f>
        <v>固定費</v>
      </c>
      <c r="B22" s="6" t="str">
        <f>+支出!B19</f>
        <v>(予備)</v>
      </c>
      <c r="C22" s="21">
        <f>+支出!R19</f>
        <v>0</v>
      </c>
      <c r="D22" s="12"/>
      <c r="E22" s="11"/>
      <c r="F22" s="21">
        <f t="shared" si="0"/>
        <v>0</v>
      </c>
    </row>
    <row r="23" spans="1:6" x14ac:dyDescent="0.55000000000000004">
      <c r="A23" s="6" t="str">
        <f>+支出!A20</f>
        <v>固定費</v>
      </c>
      <c r="B23" s="6" t="str">
        <f>+支出!B20</f>
        <v>(予備)</v>
      </c>
      <c r="C23" s="21">
        <f>+支出!R20</f>
        <v>0</v>
      </c>
      <c r="D23" s="12"/>
      <c r="E23" s="11"/>
      <c r="F23" s="21">
        <f t="shared" si="0"/>
        <v>0</v>
      </c>
    </row>
    <row r="24" spans="1:6" x14ac:dyDescent="0.55000000000000004">
      <c r="A24" s="6" t="str">
        <f>+支出!A21</f>
        <v>変動費</v>
      </c>
      <c r="B24" s="6" t="str">
        <f>+支出!B21</f>
        <v>電気</v>
      </c>
      <c r="C24" s="21">
        <f>+支出!R21</f>
        <v>0</v>
      </c>
      <c r="D24" s="12"/>
      <c r="E24" s="11"/>
      <c r="F24" s="21">
        <f t="shared" si="0"/>
        <v>0</v>
      </c>
    </row>
    <row r="25" spans="1:6" x14ac:dyDescent="0.55000000000000004">
      <c r="A25" s="6" t="str">
        <f>+支出!A22</f>
        <v>変動費</v>
      </c>
      <c r="B25" s="6" t="str">
        <f>+支出!B22</f>
        <v>ガス</v>
      </c>
      <c r="C25" s="21">
        <f>+支出!R22</f>
        <v>0</v>
      </c>
      <c r="D25" s="12"/>
      <c r="E25" s="11"/>
      <c r="F25" s="21">
        <f t="shared" si="0"/>
        <v>0</v>
      </c>
    </row>
    <row r="26" spans="1:6" x14ac:dyDescent="0.55000000000000004">
      <c r="A26" s="6" t="str">
        <f>+支出!A23</f>
        <v>変動費</v>
      </c>
      <c r="B26" s="6" t="str">
        <f>+支出!B23</f>
        <v>水道</v>
      </c>
      <c r="C26" s="21">
        <f>+支出!R23</f>
        <v>0</v>
      </c>
      <c r="D26" s="12"/>
      <c r="E26" s="11"/>
      <c r="F26" s="21">
        <f t="shared" si="0"/>
        <v>0</v>
      </c>
    </row>
    <row r="27" spans="1:6" x14ac:dyDescent="0.55000000000000004">
      <c r="A27" s="6" t="str">
        <f>+支出!A24</f>
        <v>変動費</v>
      </c>
      <c r="B27" s="6" t="str">
        <f>+支出!B24</f>
        <v>食費・雑費</v>
      </c>
      <c r="C27" s="21">
        <f>+支出!R24</f>
        <v>0</v>
      </c>
      <c r="D27" s="12"/>
      <c r="E27" s="11"/>
      <c r="F27" s="21">
        <f t="shared" si="0"/>
        <v>0</v>
      </c>
    </row>
    <row r="28" spans="1:6" x14ac:dyDescent="0.55000000000000004">
      <c r="A28" s="6" t="str">
        <f>+支出!A25</f>
        <v>変動費</v>
      </c>
      <c r="B28" s="6" t="str">
        <f>+支出!B25</f>
        <v>美容院</v>
      </c>
      <c r="C28" s="21">
        <f>+支出!R25</f>
        <v>0</v>
      </c>
      <c r="D28" s="12"/>
      <c r="E28" s="11"/>
      <c r="F28" s="21">
        <f t="shared" si="0"/>
        <v>0</v>
      </c>
    </row>
    <row r="29" spans="1:6" x14ac:dyDescent="0.55000000000000004">
      <c r="A29" s="6" t="str">
        <f>+支出!A26</f>
        <v>変動費</v>
      </c>
      <c r="B29" s="6" t="str">
        <f>+支出!B26</f>
        <v>化粧品</v>
      </c>
      <c r="C29" s="21">
        <f>+支出!R26</f>
        <v>0</v>
      </c>
      <c r="D29" s="12"/>
      <c r="E29" s="11"/>
      <c r="F29" s="21">
        <f t="shared" si="0"/>
        <v>0</v>
      </c>
    </row>
    <row r="30" spans="1:6" x14ac:dyDescent="0.55000000000000004">
      <c r="A30" s="6" t="str">
        <f>+支出!A27</f>
        <v>変動費</v>
      </c>
      <c r="B30" s="6" t="str">
        <f>+支出!B27</f>
        <v>こづかい</v>
      </c>
      <c r="C30" s="21">
        <f>+支出!R27</f>
        <v>0</v>
      </c>
      <c r="D30" s="12"/>
      <c r="E30" s="11"/>
      <c r="F30" s="21">
        <f t="shared" si="0"/>
        <v>0</v>
      </c>
    </row>
    <row r="31" spans="1:6" x14ac:dyDescent="0.55000000000000004">
      <c r="A31" s="6" t="str">
        <f>+支出!A28</f>
        <v>変動費</v>
      </c>
      <c r="B31" s="6" t="str">
        <f>+支出!B28</f>
        <v>プレゼント</v>
      </c>
      <c r="C31" s="21">
        <f>+支出!R28</f>
        <v>0</v>
      </c>
      <c r="D31" s="12"/>
      <c r="E31" s="11"/>
      <c r="F31" s="21">
        <f t="shared" si="0"/>
        <v>0</v>
      </c>
    </row>
    <row r="32" spans="1:6" x14ac:dyDescent="0.55000000000000004">
      <c r="A32" s="6" t="str">
        <f>+支出!A29</f>
        <v>変動費</v>
      </c>
      <c r="B32" s="6" t="str">
        <f>+支出!B29</f>
        <v>病院</v>
      </c>
      <c r="C32" s="21">
        <f>+支出!R29</f>
        <v>0</v>
      </c>
      <c r="D32" s="12"/>
      <c r="E32" s="11"/>
      <c r="F32" s="21">
        <f t="shared" si="0"/>
        <v>0</v>
      </c>
    </row>
    <row r="33" spans="1:6" x14ac:dyDescent="0.55000000000000004">
      <c r="A33" s="6" t="str">
        <f>+支出!A30</f>
        <v>変動費</v>
      </c>
      <c r="B33" s="6" t="str">
        <f>+支出!B30</f>
        <v>旅行</v>
      </c>
      <c r="C33" s="21">
        <f>+支出!R30</f>
        <v>0</v>
      </c>
      <c r="D33" s="12"/>
      <c r="E33" s="11"/>
      <c r="F33" s="21">
        <f t="shared" si="0"/>
        <v>0</v>
      </c>
    </row>
    <row r="34" spans="1:6" x14ac:dyDescent="0.55000000000000004">
      <c r="A34" s="6" t="str">
        <f>+支出!A31</f>
        <v>変動費</v>
      </c>
      <c r="B34" s="6" t="str">
        <f>+支出!B31</f>
        <v>(予備)</v>
      </c>
      <c r="C34" s="21">
        <f>+支出!R31</f>
        <v>0</v>
      </c>
      <c r="D34" s="12"/>
      <c r="E34" s="11"/>
      <c r="F34" s="21">
        <f t="shared" si="0"/>
        <v>0</v>
      </c>
    </row>
    <row r="35" spans="1:6" x14ac:dyDescent="0.55000000000000004">
      <c r="A35" s="6" t="str">
        <f>+支出!A32</f>
        <v>変動費</v>
      </c>
      <c r="B35" s="6" t="str">
        <f>+支出!B32</f>
        <v>(予備)</v>
      </c>
      <c r="C35" s="21">
        <f>+支出!R32</f>
        <v>0</v>
      </c>
      <c r="D35" s="12"/>
      <c r="E35" s="11"/>
      <c r="F35" s="21">
        <f t="shared" si="0"/>
        <v>0</v>
      </c>
    </row>
    <row r="36" spans="1:6" x14ac:dyDescent="0.55000000000000004">
      <c r="A36" s="6" t="str">
        <f>+支出!A33</f>
        <v>変動費</v>
      </c>
      <c r="B36" s="6" t="str">
        <f>+支出!B33</f>
        <v>(予備)</v>
      </c>
      <c r="C36" s="21">
        <f>+支出!R33</f>
        <v>0</v>
      </c>
      <c r="D36" s="12"/>
      <c r="E36" s="11"/>
      <c r="F36" s="21">
        <f t="shared" si="0"/>
        <v>0</v>
      </c>
    </row>
    <row r="37" spans="1:6" x14ac:dyDescent="0.55000000000000004">
      <c r="A37" s="6" t="str">
        <f>+支出!A34</f>
        <v>積立金</v>
      </c>
      <c r="B37" s="6" t="str">
        <f>+支出!B34</f>
        <v>固定資産税</v>
      </c>
      <c r="C37" s="21">
        <f>+支出!R34</f>
        <v>0</v>
      </c>
      <c r="D37" s="12"/>
      <c r="E37" s="11"/>
      <c r="F37" s="21">
        <f t="shared" si="0"/>
        <v>0</v>
      </c>
    </row>
    <row r="38" spans="1:6" x14ac:dyDescent="0.55000000000000004">
      <c r="A38" s="6" t="str">
        <f>+支出!A35</f>
        <v>積立金</v>
      </c>
      <c r="B38" s="6" t="str">
        <f>+支出!B35</f>
        <v>火災保険料</v>
      </c>
      <c r="C38" s="21">
        <f>+支出!R35</f>
        <v>0</v>
      </c>
      <c r="D38" s="12"/>
      <c r="E38" s="11"/>
      <c r="F38" s="21">
        <f t="shared" si="0"/>
        <v>0</v>
      </c>
    </row>
    <row r="39" spans="1:6" x14ac:dyDescent="0.55000000000000004">
      <c r="A39" s="6" t="str">
        <f>+支出!A36</f>
        <v>積立金</v>
      </c>
      <c r="B39" s="6" t="str">
        <f>+支出!B36</f>
        <v>地震保険料</v>
      </c>
      <c r="C39" s="21">
        <f>+支出!R36</f>
        <v>0</v>
      </c>
      <c r="D39" s="12"/>
      <c r="E39" s="11"/>
      <c r="F39" s="21">
        <f t="shared" si="0"/>
        <v>0</v>
      </c>
    </row>
    <row r="40" spans="1:6" x14ac:dyDescent="0.55000000000000004">
      <c r="A40" s="6" t="str">
        <f>+支出!A37</f>
        <v>積立金</v>
      </c>
      <c r="B40" s="6" t="str">
        <f>+支出!B37</f>
        <v>車検代</v>
      </c>
      <c r="C40" s="21">
        <f>+支出!R37</f>
        <v>0</v>
      </c>
      <c r="D40" s="12"/>
      <c r="E40" s="11"/>
      <c r="F40" s="21">
        <f t="shared" si="0"/>
        <v>0</v>
      </c>
    </row>
    <row r="41" spans="1:6" x14ac:dyDescent="0.55000000000000004">
      <c r="A41" s="6" t="str">
        <f>+支出!A38</f>
        <v>積立金</v>
      </c>
      <c r="B41" s="6" t="str">
        <f>+支出!B38</f>
        <v>賃貸物件の更新料</v>
      </c>
      <c r="C41" s="21">
        <f>+支出!R38</f>
        <v>0</v>
      </c>
      <c r="D41" s="12"/>
      <c r="E41" s="11"/>
      <c r="F41" s="21">
        <f t="shared" si="0"/>
        <v>0</v>
      </c>
    </row>
    <row r="42" spans="1:6" x14ac:dyDescent="0.55000000000000004">
      <c r="A42" s="6" t="str">
        <f>+支出!A39</f>
        <v>積立金</v>
      </c>
      <c r="B42" s="6" t="str">
        <f>+支出!B39</f>
        <v>家具・家電メンテナンス料</v>
      </c>
      <c r="C42" s="21">
        <f>+支出!R39</f>
        <v>0</v>
      </c>
      <c r="D42" s="12"/>
      <c r="E42" s="11"/>
      <c r="F42" s="21">
        <f t="shared" si="0"/>
        <v>0</v>
      </c>
    </row>
    <row r="43" spans="1:6" x14ac:dyDescent="0.55000000000000004">
      <c r="A43" s="6" t="str">
        <f>+支出!A40</f>
        <v>積立金</v>
      </c>
      <c r="B43" s="6" t="str">
        <f>+支出!B40</f>
        <v>(予備)</v>
      </c>
      <c r="C43" s="21">
        <f>+支出!R40</f>
        <v>0</v>
      </c>
      <c r="D43" s="12"/>
      <c r="E43" s="11"/>
      <c r="F43" s="21">
        <f t="shared" si="0"/>
        <v>0</v>
      </c>
    </row>
    <row r="44" spans="1:6" x14ac:dyDescent="0.55000000000000004">
      <c r="A44" s="6" t="str">
        <f>+支出!A41</f>
        <v>積立金</v>
      </c>
      <c r="B44" s="6" t="str">
        <f>+支出!B41</f>
        <v>(予備)</v>
      </c>
      <c r="C44" s="21">
        <f>+支出!R41</f>
        <v>0</v>
      </c>
      <c r="D44" s="12"/>
      <c r="E44" s="11"/>
      <c r="F44" s="21">
        <f t="shared" si="0"/>
        <v>0</v>
      </c>
    </row>
    <row r="45" spans="1:6" x14ac:dyDescent="0.55000000000000004">
      <c r="A45" s="6" t="str">
        <f>+支出!A42</f>
        <v>積立金</v>
      </c>
      <c r="B45" s="6" t="str">
        <f>+支出!B42</f>
        <v>(予備)</v>
      </c>
      <c r="C45" s="21">
        <f>+支出!R42</f>
        <v>0</v>
      </c>
      <c r="D45" s="12"/>
      <c r="E45" s="11"/>
      <c r="F45" s="21">
        <f t="shared" si="0"/>
        <v>0</v>
      </c>
    </row>
    <row r="46" spans="1:6" x14ac:dyDescent="0.55000000000000004">
      <c r="A46" s="6"/>
      <c r="B46" s="6" t="str">
        <f>+支出!C43</f>
        <v>計</v>
      </c>
      <c r="C46" s="21">
        <f>+支出!R43</f>
        <v>0</v>
      </c>
      <c r="D46" s="7">
        <f>SUM(D8:D45)</f>
        <v>0</v>
      </c>
      <c r="E46" s="6"/>
      <c r="F46" s="21">
        <f>SUM(F8:F45)</f>
        <v>0</v>
      </c>
    </row>
  </sheetData>
  <sheetProtection sheet="1" objects="1" scenarios="1"/>
  <mergeCells count="5">
    <mergeCell ref="A7:B7"/>
    <mergeCell ref="C2:F2"/>
    <mergeCell ref="C3:F3"/>
    <mergeCell ref="C4:F4"/>
    <mergeCell ref="C5:F5"/>
  </mergeCells>
  <phoneticPr fontId="2"/>
  <dataValidations count="1">
    <dataValidation type="whole" allowBlank="1" showInputMessage="1" showErrorMessage="1" errorTitle="数字を入力してください" error="数字を入力してください_x000a__x000a_-99,999,999～99,999,999の間で入力してください" sqref="D8:D45" xr:uid="{DA80A724-29D4-4CB2-890B-72CAC02408A6}">
      <formula1>-99999999</formula1>
      <formula2>99999999</formula2>
    </dataValidation>
  </dataValidation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19D32-4091-417D-88D5-505265D2DB5C}">
  <sheetPr>
    <tabColor rgb="FF92D050"/>
  </sheetPr>
  <dimension ref="A1:AG42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2" sqref="B2"/>
    </sheetView>
  </sheetViews>
  <sheetFormatPr defaultRowHeight="18" x14ac:dyDescent="0.55000000000000004"/>
  <cols>
    <col min="1" max="1" width="24.1640625" bestFit="1" customWidth="1"/>
    <col min="2" max="32" width="10.83203125" customWidth="1"/>
    <col min="33" max="33" width="13.9140625" bestFit="1" customWidth="1"/>
  </cols>
  <sheetData>
    <row r="1" spans="1:33" ht="29" x14ac:dyDescent="0.55000000000000004">
      <c r="A1" s="13" t="s">
        <v>96</v>
      </c>
    </row>
    <row r="2" spans="1:33" x14ac:dyDescent="0.55000000000000004">
      <c r="A2" s="32" t="s">
        <v>98</v>
      </c>
      <c r="B2" s="30">
        <v>45717</v>
      </c>
      <c r="C2" s="31"/>
      <c r="AG2" t="s">
        <v>97</v>
      </c>
    </row>
    <row r="3" spans="1:33" s="1" customFormat="1" x14ac:dyDescent="0.55000000000000004">
      <c r="A3" s="3" t="s">
        <v>99</v>
      </c>
      <c r="B3" s="33">
        <f>IF(B2="","",+B2)</f>
        <v>45717</v>
      </c>
      <c r="C3" s="33">
        <f>IF($B2="","",+B3+1)</f>
        <v>45718</v>
      </c>
      <c r="D3" s="33">
        <f t="shared" ref="D3:AF3" si="0">IF($B2="","",+C3+1)</f>
        <v>45719</v>
      </c>
      <c r="E3" s="33">
        <f t="shared" si="0"/>
        <v>45720</v>
      </c>
      <c r="F3" s="33">
        <f t="shared" si="0"/>
        <v>45721</v>
      </c>
      <c r="G3" s="33">
        <f t="shared" si="0"/>
        <v>45722</v>
      </c>
      <c r="H3" s="33">
        <f t="shared" si="0"/>
        <v>45723</v>
      </c>
      <c r="I3" s="33">
        <f t="shared" si="0"/>
        <v>45724</v>
      </c>
      <c r="J3" s="33">
        <f t="shared" si="0"/>
        <v>45725</v>
      </c>
      <c r="K3" s="33">
        <f t="shared" si="0"/>
        <v>45726</v>
      </c>
      <c r="L3" s="33">
        <f t="shared" si="0"/>
        <v>45727</v>
      </c>
      <c r="M3" s="33">
        <f t="shared" si="0"/>
        <v>45728</v>
      </c>
      <c r="N3" s="33">
        <f t="shared" si="0"/>
        <v>45729</v>
      </c>
      <c r="O3" s="33">
        <f t="shared" si="0"/>
        <v>45730</v>
      </c>
      <c r="P3" s="33">
        <f t="shared" si="0"/>
        <v>45731</v>
      </c>
      <c r="Q3" s="33">
        <f t="shared" si="0"/>
        <v>45732</v>
      </c>
      <c r="R3" s="33">
        <f t="shared" si="0"/>
        <v>45733</v>
      </c>
      <c r="S3" s="33">
        <f t="shared" si="0"/>
        <v>45734</v>
      </c>
      <c r="T3" s="33">
        <f t="shared" si="0"/>
        <v>45735</v>
      </c>
      <c r="U3" s="33">
        <f t="shared" si="0"/>
        <v>45736</v>
      </c>
      <c r="V3" s="33">
        <f t="shared" si="0"/>
        <v>45737</v>
      </c>
      <c r="W3" s="33">
        <f t="shared" si="0"/>
        <v>45738</v>
      </c>
      <c r="X3" s="33">
        <f t="shared" si="0"/>
        <v>45739</v>
      </c>
      <c r="Y3" s="33">
        <f t="shared" si="0"/>
        <v>45740</v>
      </c>
      <c r="Z3" s="33">
        <f t="shared" si="0"/>
        <v>45741</v>
      </c>
      <c r="AA3" s="33">
        <f t="shared" si="0"/>
        <v>45742</v>
      </c>
      <c r="AB3" s="33">
        <f t="shared" si="0"/>
        <v>45743</v>
      </c>
      <c r="AC3" s="33">
        <f t="shared" si="0"/>
        <v>45744</v>
      </c>
      <c r="AD3" s="33">
        <f t="shared" si="0"/>
        <v>45745</v>
      </c>
      <c r="AE3" s="33">
        <f t="shared" si="0"/>
        <v>45746</v>
      </c>
      <c r="AF3" s="33">
        <f t="shared" si="0"/>
        <v>45747</v>
      </c>
      <c r="AG3" s="3" t="s">
        <v>48</v>
      </c>
    </row>
    <row r="4" spans="1:33" x14ac:dyDescent="0.55000000000000004">
      <c r="A4" s="6" t="str">
        <f>+支出!B5</f>
        <v>家賃・住宅ローン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7">
        <f>SUM(B4:AF4)</f>
        <v>0</v>
      </c>
    </row>
    <row r="5" spans="1:33" x14ac:dyDescent="0.55000000000000004">
      <c r="A5" s="6" t="str">
        <f>+支出!B6</f>
        <v>管理費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7">
        <f t="shared" ref="AG5:AG42" si="1">SUM(B5:AF5)</f>
        <v>0</v>
      </c>
    </row>
    <row r="6" spans="1:33" x14ac:dyDescent="0.55000000000000004">
      <c r="A6" s="6" t="str">
        <f>+支出!B7</f>
        <v>修繕積立金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7">
        <f t="shared" si="1"/>
        <v>0</v>
      </c>
    </row>
    <row r="7" spans="1:33" x14ac:dyDescent="0.55000000000000004">
      <c r="A7" s="6" t="str">
        <f>+支出!B8</f>
        <v>駐車場代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7">
        <f t="shared" si="1"/>
        <v>0</v>
      </c>
    </row>
    <row r="8" spans="1:33" x14ac:dyDescent="0.55000000000000004">
      <c r="A8" s="6" t="str">
        <f>+支出!B9</f>
        <v>スマホ・携帯電話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7">
        <f t="shared" si="1"/>
        <v>0</v>
      </c>
    </row>
    <row r="9" spans="1:33" x14ac:dyDescent="0.55000000000000004">
      <c r="A9" s="6" t="str">
        <f>+支出!B10</f>
        <v>wifi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7">
        <f t="shared" si="1"/>
        <v>0</v>
      </c>
    </row>
    <row r="10" spans="1:33" x14ac:dyDescent="0.55000000000000004">
      <c r="A10" s="6" t="str">
        <f>+支出!B11</f>
        <v>NHK受信料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7">
        <f t="shared" si="1"/>
        <v>0</v>
      </c>
    </row>
    <row r="11" spans="1:33" x14ac:dyDescent="0.55000000000000004">
      <c r="A11" s="6" t="str">
        <f>+支出!B12</f>
        <v>Amazonプライム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7">
        <f t="shared" si="1"/>
        <v>0</v>
      </c>
    </row>
    <row r="12" spans="1:33" x14ac:dyDescent="0.55000000000000004">
      <c r="A12" s="6" t="str">
        <f>+支出!B13</f>
        <v>ネットフリックス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7">
        <f t="shared" si="1"/>
        <v>0</v>
      </c>
    </row>
    <row r="13" spans="1:33" x14ac:dyDescent="0.55000000000000004">
      <c r="A13" s="6" t="str">
        <f>+支出!B14</f>
        <v>スポーツクラブ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7">
        <f t="shared" si="1"/>
        <v>0</v>
      </c>
    </row>
    <row r="14" spans="1:33" x14ac:dyDescent="0.55000000000000004">
      <c r="A14" s="6" t="str">
        <f>+支出!B15</f>
        <v>新聞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7">
        <f t="shared" si="1"/>
        <v>0</v>
      </c>
    </row>
    <row r="15" spans="1:33" x14ac:dyDescent="0.55000000000000004">
      <c r="A15" s="6" t="str">
        <f>+支出!B16</f>
        <v>任意加入の個人年金保険料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7">
        <f t="shared" si="1"/>
        <v>0</v>
      </c>
    </row>
    <row r="16" spans="1:33" x14ac:dyDescent="0.55000000000000004">
      <c r="A16" s="6" t="str">
        <f>+支出!B17</f>
        <v>任意加入の医療保険料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7">
        <f t="shared" si="1"/>
        <v>0</v>
      </c>
    </row>
    <row r="17" spans="1:33" x14ac:dyDescent="0.55000000000000004">
      <c r="A17" s="6" t="str">
        <f>+支出!B18</f>
        <v>(予備)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7">
        <f t="shared" si="1"/>
        <v>0</v>
      </c>
    </row>
    <row r="18" spans="1:33" x14ac:dyDescent="0.55000000000000004">
      <c r="A18" s="6" t="str">
        <f>+支出!B19</f>
        <v>(予備)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7">
        <f t="shared" si="1"/>
        <v>0</v>
      </c>
    </row>
    <row r="19" spans="1:33" x14ac:dyDescent="0.55000000000000004">
      <c r="A19" s="6" t="str">
        <f>+支出!B20</f>
        <v>(予備)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7">
        <f t="shared" si="1"/>
        <v>0</v>
      </c>
    </row>
    <row r="20" spans="1:33" x14ac:dyDescent="0.55000000000000004">
      <c r="A20" s="6" t="str">
        <f>+支出!B21</f>
        <v>電気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7">
        <f t="shared" si="1"/>
        <v>0</v>
      </c>
    </row>
    <row r="21" spans="1:33" x14ac:dyDescent="0.55000000000000004">
      <c r="A21" s="6" t="str">
        <f>+支出!B22</f>
        <v>ガス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7">
        <f t="shared" si="1"/>
        <v>0</v>
      </c>
    </row>
    <row r="22" spans="1:33" x14ac:dyDescent="0.55000000000000004">
      <c r="A22" s="6" t="str">
        <f>+支出!B23</f>
        <v>水道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7">
        <f t="shared" si="1"/>
        <v>0</v>
      </c>
    </row>
    <row r="23" spans="1:33" x14ac:dyDescent="0.55000000000000004">
      <c r="A23" s="6" t="str">
        <f>+支出!B24</f>
        <v>食費・雑費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7">
        <f t="shared" si="1"/>
        <v>0</v>
      </c>
    </row>
    <row r="24" spans="1:33" x14ac:dyDescent="0.55000000000000004">
      <c r="A24" s="6" t="str">
        <f>+支出!B25</f>
        <v>美容院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7">
        <f t="shared" si="1"/>
        <v>0</v>
      </c>
    </row>
    <row r="25" spans="1:33" x14ac:dyDescent="0.55000000000000004">
      <c r="A25" s="6" t="str">
        <f>+支出!B26</f>
        <v>化粧品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7">
        <f t="shared" si="1"/>
        <v>0</v>
      </c>
    </row>
    <row r="26" spans="1:33" x14ac:dyDescent="0.55000000000000004">
      <c r="A26" s="6" t="str">
        <f>+支出!B27</f>
        <v>こづかい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7">
        <f t="shared" si="1"/>
        <v>0</v>
      </c>
    </row>
    <row r="27" spans="1:33" x14ac:dyDescent="0.55000000000000004">
      <c r="A27" s="6" t="str">
        <f>+支出!B28</f>
        <v>プレゼント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7">
        <f t="shared" si="1"/>
        <v>0</v>
      </c>
    </row>
    <row r="28" spans="1:33" x14ac:dyDescent="0.55000000000000004">
      <c r="A28" s="6" t="str">
        <f>+支出!B29</f>
        <v>病院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7">
        <f t="shared" si="1"/>
        <v>0</v>
      </c>
    </row>
    <row r="29" spans="1:33" x14ac:dyDescent="0.55000000000000004">
      <c r="A29" s="6" t="str">
        <f>+支出!B30</f>
        <v>旅行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7">
        <f t="shared" si="1"/>
        <v>0</v>
      </c>
    </row>
    <row r="30" spans="1:33" x14ac:dyDescent="0.55000000000000004">
      <c r="A30" s="6" t="str">
        <f>+支出!B31</f>
        <v>(予備)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7">
        <f t="shared" si="1"/>
        <v>0</v>
      </c>
    </row>
    <row r="31" spans="1:33" x14ac:dyDescent="0.55000000000000004">
      <c r="A31" s="6" t="str">
        <f>+支出!B32</f>
        <v>(予備)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7">
        <f t="shared" si="1"/>
        <v>0</v>
      </c>
    </row>
    <row r="32" spans="1:33" x14ac:dyDescent="0.55000000000000004">
      <c r="A32" s="6" t="str">
        <f>+支出!B33</f>
        <v>(予備)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7">
        <f t="shared" si="1"/>
        <v>0</v>
      </c>
    </row>
    <row r="33" spans="1:33" x14ac:dyDescent="0.55000000000000004">
      <c r="A33" s="6" t="str">
        <f>+支出!B34</f>
        <v>固定資産税</v>
      </c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7">
        <f t="shared" si="1"/>
        <v>0</v>
      </c>
    </row>
    <row r="34" spans="1:33" x14ac:dyDescent="0.55000000000000004">
      <c r="A34" s="6" t="str">
        <f>+支出!B35</f>
        <v>火災保険料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7">
        <f t="shared" si="1"/>
        <v>0</v>
      </c>
    </row>
    <row r="35" spans="1:33" x14ac:dyDescent="0.55000000000000004">
      <c r="A35" s="6" t="str">
        <f>+支出!B36</f>
        <v>地震保険料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7">
        <f t="shared" si="1"/>
        <v>0</v>
      </c>
    </row>
    <row r="36" spans="1:33" x14ac:dyDescent="0.55000000000000004">
      <c r="A36" s="6" t="str">
        <f>+支出!B37</f>
        <v>車検代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7">
        <f t="shared" si="1"/>
        <v>0</v>
      </c>
    </row>
    <row r="37" spans="1:33" x14ac:dyDescent="0.55000000000000004">
      <c r="A37" s="6" t="str">
        <f>+支出!B38</f>
        <v>賃貸物件の更新料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7">
        <f t="shared" si="1"/>
        <v>0</v>
      </c>
    </row>
    <row r="38" spans="1:33" x14ac:dyDescent="0.55000000000000004">
      <c r="A38" s="6" t="str">
        <f>+支出!B39</f>
        <v>家具・家電メンテナンス料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7">
        <f t="shared" si="1"/>
        <v>0</v>
      </c>
    </row>
    <row r="39" spans="1:33" x14ac:dyDescent="0.55000000000000004">
      <c r="A39" s="6" t="str">
        <f>+支出!B40</f>
        <v>(予備)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7">
        <f t="shared" si="1"/>
        <v>0</v>
      </c>
    </row>
    <row r="40" spans="1:33" x14ac:dyDescent="0.55000000000000004">
      <c r="A40" s="6" t="str">
        <f>+支出!B41</f>
        <v>(予備)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7">
        <f t="shared" si="1"/>
        <v>0</v>
      </c>
    </row>
    <row r="41" spans="1:33" x14ac:dyDescent="0.55000000000000004">
      <c r="A41" s="6" t="str">
        <f>+支出!B42</f>
        <v>(予備)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7">
        <f t="shared" si="1"/>
        <v>0</v>
      </c>
    </row>
    <row r="42" spans="1:33" x14ac:dyDescent="0.55000000000000004">
      <c r="A42" s="3" t="s">
        <v>48</v>
      </c>
      <c r="B42" s="7">
        <f>SUM(B4:B41)</f>
        <v>0</v>
      </c>
      <c r="C42" s="7">
        <f t="shared" ref="C42:AF42" si="2">SUM(C4:C41)</f>
        <v>0</v>
      </c>
      <c r="D42" s="7">
        <f t="shared" si="2"/>
        <v>0</v>
      </c>
      <c r="E42" s="7">
        <f t="shared" si="2"/>
        <v>0</v>
      </c>
      <c r="F42" s="7">
        <f t="shared" si="2"/>
        <v>0</v>
      </c>
      <c r="G42" s="7">
        <f t="shared" si="2"/>
        <v>0</v>
      </c>
      <c r="H42" s="7">
        <f t="shared" si="2"/>
        <v>0</v>
      </c>
      <c r="I42" s="7">
        <f t="shared" si="2"/>
        <v>0</v>
      </c>
      <c r="J42" s="7">
        <f t="shared" si="2"/>
        <v>0</v>
      </c>
      <c r="K42" s="7">
        <f t="shared" si="2"/>
        <v>0</v>
      </c>
      <c r="L42" s="7">
        <f t="shared" si="2"/>
        <v>0</v>
      </c>
      <c r="M42" s="7">
        <f t="shared" si="2"/>
        <v>0</v>
      </c>
      <c r="N42" s="7">
        <f t="shared" si="2"/>
        <v>0</v>
      </c>
      <c r="O42" s="7">
        <f t="shared" si="2"/>
        <v>0</v>
      </c>
      <c r="P42" s="7">
        <f t="shared" si="2"/>
        <v>0</v>
      </c>
      <c r="Q42" s="7">
        <f t="shared" si="2"/>
        <v>0</v>
      </c>
      <c r="R42" s="7">
        <f t="shared" si="2"/>
        <v>0</v>
      </c>
      <c r="S42" s="7">
        <f t="shared" si="2"/>
        <v>0</v>
      </c>
      <c r="T42" s="7">
        <f t="shared" si="2"/>
        <v>0</v>
      </c>
      <c r="U42" s="7">
        <f t="shared" si="2"/>
        <v>0</v>
      </c>
      <c r="V42" s="7">
        <f t="shared" si="2"/>
        <v>0</v>
      </c>
      <c r="W42" s="7">
        <f t="shared" si="2"/>
        <v>0</v>
      </c>
      <c r="X42" s="7">
        <f t="shared" si="2"/>
        <v>0</v>
      </c>
      <c r="Y42" s="7">
        <f t="shared" si="2"/>
        <v>0</v>
      </c>
      <c r="Z42" s="7">
        <f t="shared" si="2"/>
        <v>0</v>
      </c>
      <c r="AA42" s="7">
        <f t="shared" si="2"/>
        <v>0</v>
      </c>
      <c r="AB42" s="7">
        <f t="shared" si="2"/>
        <v>0</v>
      </c>
      <c r="AC42" s="7">
        <f t="shared" si="2"/>
        <v>0</v>
      </c>
      <c r="AD42" s="7">
        <f t="shared" si="2"/>
        <v>0</v>
      </c>
      <c r="AE42" s="7">
        <f t="shared" si="2"/>
        <v>0</v>
      </c>
      <c r="AF42" s="7">
        <f t="shared" si="2"/>
        <v>0</v>
      </c>
      <c r="AG42" s="7">
        <f t="shared" si="1"/>
        <v>0</v>
      </c>
    </row>
  </sheetData>
  <sheetProtection sheet="1" objects="1" scenarios="1"/>
  <phoneticPr fontId="2"/>
  <dataValidations count="2">
    <dataValidation type="date" allowBlank="1" showInputMessage="1" showErrorMessage="1" errorTitle="日付を入力してください" error="日付を入力してください_x000a__x000a_　入力例_x000a__x000a_　　西暦　　「2025/01/01」_x000a__x000a_　　和暦　　「R07/01/01」_x000a_　　　　　　　「R07.01.01」_x000a_" sqref="B2" xr:uid="{4BDB9F16-D376-4A99-B22B-02555D103D88}">
      <formula1>45658</formula1>
      <formula2>64284</formula2>
    </dataValidation>
    <dataValidation type="whole" allowBlank="1" showInputMessage="1" showErrorMessage="1" errorTitle="数字を入力してください" error="数字を入力してください_x000a__x000a_入力可能範囲は次のとおりです。_x000a__x000a_-9,999,999　～　9,999,999" sqref="B4:AF41" xr:uid="{BBBB49DB-F69B-4602-80FC-75027A066430}">
      <formula1>-9999999</formula1>
      <formula2>9999999</formula2>
    </dataValidation>
  </dataValidation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99461-60CF-4434-A5F2-41EF62296A8C}">
  <sheetPr>
    <tabColor rgb="FFFFFF00"/>
  </sheetPr>
  <dimension ref="A1:Q13"/>
  <sheetViews>
    <sheetView showGridLines="0" workbookViewId="0">
      <selection activeCell="A4" sqref="A4"/>
    </sheetView>
  </sheetViews>
  <sheetFormatPr defaultRowHeight="18" x14ac:dyDescent="0.55000000000000004"/>
  <cols>
    <col min="2" max="14" width="9.58203125" customWidth="1"/>
  </cols>
  <sheetData>
    <row r="1" spans="1:17" ht="29" x14ac:dyDescent="0.55000000000000004">
      <c r="A1" s="13" t="s">
        <v>59</v>
      </c>
    </row>
    <row r="2" spans="1:17" ht="20.5" customHeight="1" x14ac:dyDescent="0.55000000000000004">
      <c r="A2" s="15"/>
      <c r="B2" t="s">
        <v>53</v>
      </c>
      <c r="Q2" s="2"/>
    </row>
    <row r="3" spans="1:17" x14ac:dyDescent="0.55000000000000004">
      <c r="A3" s="10"/>
      <c r="B3" t="s">
        <v>63</v>
      </c>
    </row>
    <row r="4" spans="1:17" x14ac:dyDescent="0.55000000000000004">
      <c r="A4" s="6"/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48</v>
      </c>
    </row>
    <row r="5" spans="1:17" x14ac:dyDescent="0.55000000000000004">
      <c r="A5" s="19" t="s">
        <v>60</v>
      </c>
      <c r="B5" s="24">
        <v>264000</v>
      </c>
      <c r="C5" s="24">
        <v>264000</v>
      </c>
      <c r="D5" s="24">
        <v>264000</v>
      </c>
      <c r="E5" s="24">
        <v>264000</v>
      </c>
      <c r="F5" s="24">
        <v>264000</v>
      </c>
      <c r="G5" s="24">
        <v>264000</v>
      </c>
      <c r="H5" s="24">
        <v>264000</v>
      </c>
      <c r="I5" s="24">
        <v>264000</v>
      </c>
      <c r="J5" s="24">
        <v>264000</v>
      </c>
      <c r="K5" s="24">
        <v>264000</v>
      </c>
      <c r="L5" s="24">
        <v>264000</v>
      </c>
      <c r="M5" s="24">
        <v>264000</v>
      </c>
      <c r="N5" s="7">
        <f>SUM(B5:M5)</f>
        <v>3168000</v>
      </c>
    </row>
    <row r="6" spans="1:17" x14ac:dyDescent="0.55000000000000004">
      <c r="A6" s="19" t="s">
        <v>61</v>
      </c>
      <c r="B6" s="24"/>
      <c r="C6" s="24"/>
      <c r="D6" s="24"/>
      <c r="E6" s="24"/>
      <c r="F6" s="24"/>
      <c r="G6" s="24"/>
      <c r="H6" s="24">
        <v>524000</v>
      </c>
      <c r="I6" s="24"/>
      <c r="J6" s="24"/>
      <c r="K6" s="24"/>
      <c r="L6" s="24"/>
      <c r="M6" s="24">
        <v>552000</v>
      </c>
      <c r="N6" s="7">
        <f t="shared" ref="N6:N13" si="0">SUM(B6:M6)</f>
        <v>1076000</v>
      </c>
    </row>
    <row r="7" spans="1:17" x14ac:dyDescent="0.55000000000000004">
      <c r="A7" s="19" t="s">
        <v>57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7">
        <f t="shared" si="0"/>
        <v>0</v>
      </c>
    </row>
    <row r="8" spans="1:17" x14ac:dyDescent="0.55000000000000004">
      <c r="A8" s="19" t="s">
        <v>62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7">
        <f t="shared" si="0"/>
        <v>0</v>
      </c>
    </row>
    <row r="9" spans="1:17" x14ac:dyDescent="0.55000000000000004">
      <c r="A9" s="19" t="s">
        <v>58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7">
        <f t="shared" si="0"/>
        <v>0</v>
      </c>
    </row>
    <row r="10" spans="1:17" x14ac:dyDescent="0.55000000000000004">
      <c r="A10" s="19" t="s">
        <v>58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7">
        <f t="shared" si="0"/>
        <v>0</v>
      </c>
    </row>
    <row r="11" spans="1:17" x14ac:dyDescent="0.55000000000000004">
      <c r="A11" s="19" t="s">
        <v>58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7">
        <f t="shared" si="0"/>
        <v>0</v>
      </c>
    </row>
    <row r="12" spans="1:17" x14ac:dyDescent="0.55000000000000004">
      <c r="A12" s="19" t="s">
        <v>58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7">
        <f t="shared" si="0"/>
        <v>0</v>
      </c>
    </row>
    <row r="13" spans="1:17" x14ac:dyDescent="0.55000000000000004">
      <c r="A13" s="3" t="s">
        <v>48</v>
      </c>
      <c r="B13" s="7">
        <f>SUM(B5:B12)</f>
        <v>264000</v>
      </c>
      <c r="C13" s="7">
        <f t="shared" ref="C13:M13" si="1">SUM(C5:C12)</f>
        <v>264000</v>
      </c>
      <c r="D13" s="7">
        <f t="shared" si="1"/>
        <v>264000</v>
      </c>
      <c r="E13" s="7">
        <f t="shared" si="1"/>
        <v>264000</v>
      </c>
      <c r="F13" s="7">
        <f t="shared" si="1"/>
        <v>264000</v>
      </c>
      <c r="G13" s="7">
        <f t="shared" si="1"/>
        <v>264000</v>
      </c>
      <c r="H13" s="7">
        <f t="shared" si="1"/>
        <v>788000</v>
      </c>
      <c r="I13" s="7">
        <f t="shared" si="1"/>
        <v>264000</v>
      </c>
      <c r="J13" s="7">
        <f t="shared" si="1"/>
        <v>264000</v>
      </c>
      <c r="K13" s="7">
        <f t="shared" si="1"/>
        <v>264000</v>
      </c>
      <c r="L13" s="7">
        <f t="shared" si="1"/>
        <v>264000</v>
      </c>
      <c r="M13" s="7">
        <f t="shared" si="1"/>
        <v>816000</v>
      </c>
      <c r="N13" s="7">
        <f t="shared" si="0"/>
        <v>4244000</v>
      </c>
    </row>
  </sheetData>
  <sheetProtection sheet="1" objects="1" scenarios="1"/>
  <phoneticPr fontId="2"/>
  <dataValidations count="1">
    <dataValidation type="whole" allowBlank="1" showInputMessage="1" showErrorMessage="1" errorTitle="整数を入力してください" error="整数を入力してください" sqref="B5:M12" xr:uid="{126CE0DF-41AB-48C6-8DCC-83381029A036}">
      <formula1>0</formula1>
      <formula2>999999999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86184-241E-49B5-86D0-2742CD275390}">
  <sheetPr>
    <tabColor rgb="FFFFFF00"/>
  </sheetPr>
  <dimension ref="A1:R44"/>
  <sheetViews>
    <sheetView showGridLines="0" zoomScale="85" zoomScaleNormal="85" workbookViewId="0">
      <pane xSplit="2" ySplit="4" topLeftCell="C5" activePane="bottomRight" state="frozen"/>
      <selection activeCell="C45" sqref="C45"/>
      <selection pane="topRight" activeCell="C45" sqref="C45"/>
      <selection pane="bottomLeft" activeCell="C45" sqref="C45"/>
      <selection pane="bottomRight" activeCell="A4" sqref="A4"/>
    </sheetView>
  </sheetViews>
  <sheetFormatPr defaultRowHeight="18" x14ac:dyDescent="0.55000000000000004"/>
  <cols>
    <col min="1" max="1" width="5.6640625" customWidth="1"/>
    <col min="2" max="2" width="24.1640625" bestFit="1" customWidth="1"/>
    <col min="3" max="3" width="5.6640625" customWidth="1"/>
    <col min="15" max="15" width="8.6640625" customWidth="1"/>
    <col min="16" max="16" width="9.9140625" bestFit="1" customWidth="1"/>
    <col min="17" max="17" width="8.6640625" style="2"/>
  </cols>
  <sheetData>
    <row r="1" spans="1:18" ht="94" customHeight="1" x14ac:dyDescent="0.55000000000000004">
      <c r="A1" s="13" t="s">
        <v>50</v>
      </c>
    </row>
    <row r="2" spans="1:18" ht="20.5" customHeight="1" x14ac:dyDescent="0.55000000000000004">
      <c r="A2" s="15"/>
      <c r="B2" t="s">
        <v>53</v>
      </c>
    </row>
    <row r="3" spans="1:18" ht="20.5" customHeight="1" x14ac:dyDescent="0.55000000000000004">
      <c r="A3" s="10"/>
      <c r="B3" t="s">
        <v>54</v>
      </c>
    </row>
    <row r="4" spans="1:18" s="1" customFormat="1" ht="36" x14ac:dyDescent="0.55000000000000004">
      <c r="A4" s="3"/>
      <c r="B4" s="3" t="s">
        <v>51</v>
      </c>
      <c r="C4" s="4" t="s">
        <v>47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  <c r="N4" s="3" t="s">
        <v>11</v>
      </c>
      <c r="O4" s="3" t="s">
        <v>12</v>
      </c>
      <c r="P4" s="3" t="s">
        <v>48</v>
      </c>
      <c r="Q4" s="5" t="s">
        <v>49</v>
      </c>
      <c r="R4" s="3" t="s">
        <v>13</v>
      </c>
    </row>
    <row r="5" spans="1:18" x14ac:dyDescent="0.55000000000000004">
      <c r="A5" s="26" t="s">
        <v>0</v>
      </c>
      <c r="B5" s="27" t="s">
        <v>18</v>
      </c>
      <c r="C5" s="25"/>
      <c r="D5" s="24">
        <v>0</v>
      </c>
      <c r="E5" s="24">
        <v>0</v>
      </c>
      <c r="F5" s="24">
        <v>0</v>
      </c>
      <c r="G5" s="24">
        <v>0</v>
      </c>
      <c r="H5" s="24">
        <v>0</v>
      </c>
      <c r="I5" s="24">
        <v>0</v>
      </c>
      <c r="J5" s="24">
        <v>0</v>
      </c>
      <c r="K5" s="24">
        <v>0</v>
      </c>
      <c r="L5" s="24">
        <v>0</v>
      </c>
      <c r="M5" s="24">
        <v>0</v>
      </c>
      <c r="N5" s="24">
        <v>0</v>
      </c>
      <c r="O5" s="24">
        <v>0</v>
      </c>
      <c r="P5" s="7">
        <f t="shared" ref="P5:P42" si="0">SUM(D5:O5)</f>
        <v>0</v>
      </c>
      <c r="Q5" s="7">
        <f>IF(C5="",ROUND(P5/12,0),ROUND(P5/C5,0))</f>
        <v>0</v>
      </c>
      <c r="R5" s="7">
        <f>ROUNDUP(Q5,-2)</f>
        <v>0</v>
      </c>
    </row>
    <row r="6" spans="1:18" x14ac:dyDescent="0.55000000000000004">
      <c r="A6" s="26" t="s">
        <v>0</v>
      </c>
      <c r="B6" s="27" t="s">
        <v>14</v>
      </c>
      <c r="C6" s="25"/>
      <c r="D6" s="24">
        <v>13000</v>
      </c>
      <c r="E6" s="24">
        <v>13000</v>
      </c>
      <c r="F6" s="24">
        <v>13000</v>
      </c>
      <c r="G6" s="24">
        <v>13000</v>
      </c>
      <c r="H6" s="24">
        <v>13000</v>
      </c>
      <c r="I6" s="24">
        <v>13000</v>
      </c>
      <c r="J6" s="24">
        <v>13000</v>
      </c>
      <c r="K6" s="24">
        <v>13000</v>
      </c>
      <c r="L6" s="24">
        <v>13000</v>
      </c>
      <c r="M6" s="24">
        <v>13000</v>
      </c>
      <c r="N6" s="24">
        <v>13000</v>
      </c>
      <c r="O6" s="24">
        <v>13000</v>
      </c>
      <c r="P6" s="7">
        <f t="shared" si="0"/>
        <v>156000</v>
      </c>
      <c r="Q6" s="7">
        <f>IF(C6="",ROUND(P6/12,0),ROUND(P6/C6,0))</f>
        <v>13000</v>
      </c>
      <c r="R6" s="7">
        <f t="shared" ref="R6:R42" si="1">ROUNDUP(Q6,-2)</f>
        <v>13000</v>
      </c>
    </row>
    <row r="7" spans="1:18" x14ac:dyDescent="0.55000000000000004">
      <c r="A7" s="26" t="s">
        <v>0</v>
      </c>
      <c r="B7" s="27" t="s">
        <v>15</v>
      </c>
      <c r="C7" s="25"/>
      <c r="D7" s="24">
        <v>15000</v>
      </c>
      <c r="E7" s="24">
        <v>15000</v>
      </c>
      <c r="F7" s="24">
        <v>15000</v>
      </c>
      <c r="G7" s="24">
        <v>15000</v>
      </c>
      <c r="H7" s="24">
        <v>15000</v>
      </c>
      <c r="I7" s="24">
        <v>15000</v>
      </c>
      <c r="J7" s="24">
        <v>15000</v>
      </c>
      <c r="K7" s="24">
        <v>15000</v>
      </c>
      <c r="L7" s="24">
        <v>15000</v>
      </c>
      <c r="M7" s="24">
        <v>15000</v>
      </c>
      <c r="N7" s="24">
        <v>15000</v>
      </c>
      <c r="O7" s="24">
        <v>15000</v>
      </c>
      <c r="P7" s="7">
        <f t="shared" si="0"/>
        <v>180000</v>
      </c>
      <c r="Q7" s="7">
        <f t="shared" ref="Q7:Q42" si="2">IF(C7="",ROUND(P7/12,0),ROUND(P7/C7,0))</f>
        <v>15000</v>
      </c>
      <c r="R7" s="7">
        <f t="shared" si="1"/>
        <v>15000</v>
      </c>
    </row>
    <row r="8" spans="1:18" x14ac:dyDescent="0.55000000000000004">
      <c r="A8" s="26" t="s">
        <v>0</v>
      </c>
      <c r="B8" s="27" t="s">
        <v>16</v>
      </c>
      <c r="C8" s="25"/>
      <c r="D8" s="24">
        <v>0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7">
        <f t="shared" si="0"/>
        <v>0</v>
      </c>
      <c r="Q8" s="7">
        <f t="shared" si="2"/>
        <v>0</v>
      </c>
      <c r="R8" s="7">
        <f t="shared" si="1"/>
        <v>0</v>
      </c>
    </row>
    <row r="9" spans="1:18" x14ac:dyDescent="0.55000000000000004">
      <c r="A9" s="26" t="s">
        <v>0</v>
      </c>
      <c r="B9" s="27" t="s">
        <v>17</v>
      </c>
      <c r="C9" s="25"/>
      <c r="D9" s="24">
        <v>7315</v>
      </c>
      <c r="E9" s="24">
        <v>7315</v>
      </c>
      <c r="F9" s="24">
        <v>7315</v>
      </c>
      <c r="G9" s="24">
        <v>7315</v>
      </c>
      <c r="H9" s="24">
        <v>7315</v>
      </c>
      <c r="I9" s="24">
        <v>7315</v>
      </c>
      <c r="J9" s="24">
        <v>7315</v>
      </c>
      <c r="K9" s="24">
        <v>7315</v>
      </c>
      <c r="L9" s="24">
        <v>7315</v>
      </c>
      <c r="M9" s="24">
        <v>7315</v>
      </c>
      <c r="N9" s="24">
        <v>7315</v>
      </c>
      <c r="O9" s="24">
        <v>7315</v>
      </c>
      <c r="P9" s="7">
        <f t="shared" si="0"/>
        <v>87780</v>
      </c>
      <c r="Q9" s="7">
        <f t="shared" si="2"/>
        <v>7315</v>
      </c>
      <c r="R9" s="7">
        <f t="shared" si="1"/>
        <v>7400</v>
      </c>
    </row>
    <row r="10" spans="1:18" x14ac:dyDescent="0.55000000000000004">
      <c r="A10" s="26" t="s">
        <v>0</v>
      </c>
      <c r="B10" s="27" t="s">
        <v>19</v>
      </c>
      <c r="C10" s="25"/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7">
        <f t="shared" si="0"/>
        <v>0</v>
      </c>
      <c r="Q10" s="7">
        <f t="shared" si="2"/>
        <v>0</v>
      </c>
      <c r="R10" s="7">
        <f t="shared" si="1"/>
        <v>0</v>
      </c>
    </row>
    <row r="11" spans="1:18" x14ac:dyDescent="0.55000000000000004">
      <c r="A11" s="26" t="s">
        <v>0</v>
      </c>
      <c r="B11" s="27" t="s">
        <v>20</v>
      </c>
      <c r="C11" s="25"/>
      <c r="D11" s="24">
        <v>0</v>
      </c>
      <c r="E11" s="24">
        <v>0</v>
      </c>
      <c r="F11" s="24">
        <v>0</v>
      </c>
      <c r="G11" s="24">
        <v>0</v>
      </c>
      <c r="H11" s="24">
        <v>0</v>
      </c>
      <c r="I11" s="24">
        <v>21765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7">
        <f t="shared" si="0"/>
        <v>21765</v>
      </c>
      <c r="Q11" s="7">
        <f t="shared" si="2"/>
        <v>1814</v>
      </c>
      <c r="R11" s="7">
        <f t="shared" si="1"/>
        <v>1900</v>
      </c>
    </row>
    <row r="12" spans="1:18" x14ac:dyDescent="0.55000000000000004">
      <c r="A12" s="26" t="s">
        <v>0</v>
      </c>
      <c r="B12" s="27" t="s">
        <v>21</v>
      </c>
      <c r="C12" s="25"/>
      <c r="D12" s="24">
        <v>600</v>
      </c>
      <c r="E12" s="24">
        <v>600</v>
      </c>
      <c r="F12" s="24">
        <v>600</v>
      </c>
      <c r="G12" s="24">
        <v>600</v>
      </c>
      <c r="H12" s="24">
        <v>600</v>
      </c>
      <c r="I12" s="24">
        <v>600</v>
      </c>
      <c r="J12" s="24">
        <v>600</v>
      </c>
      <c r="K12" s="24">
        <v>600</v>
      </c>
      <c r="L12" s="24">
        <v>600</v>
      </c>
      <c r="M12" s="24">
        <v>600</v>
      </c>
      <c r="N12" s="24">
        <v>600</v>
      </c>
      <c r="O12" s="24">
        <v>600</v>
      </c>
      <c r="P12" s="7">
        <f t="shared" si="0"/>
        <v>7200</v>
      </c>
      <c r="Q12" s="7">
        <f t="shared" si="2"/>
        <v>600</v>
      </c>
      <c r="R12" s="7">
        <f t="shared" si="1"/>
        <v>600</v>
      </c>
    </row>
    <row r="13" spans="1:18" x14ac:dyDescent="0.55000000000000004">
      <c r="A13" s="26" t="s">
        <v>0</v>
      </c>
      <c r="B13" s="27" t="s">
        <v>22</v>
      </c>
      <c r="C13" s="25"/>
      <c r="D13" s="24">
        <v>890</v>
      </c>
      <c r="E13" s="24">
        <v>890</v>
      </c>
      <c r="F13" s="24">
        <v>890</v>
      </c>
      <c r="G13" s="24">
        <v>890</v>
      </c>
      <c r="H13" s="24">
        <v>890</v>
      </c>
      <c r="I13" s="24">
        <v>890</v>
      </c>
      <c r="J13" s="24">
        <v>890</v>
      </c>
      <c r="K13" s="24">
        <v>890</v>
      </c>
      <c r="L13" s="24">
        <v>890</v>
      </c>
      <c r="M13" s="24">
        <v>890</v>
      </c>
      <c r="N13" s="24">
        <v>890</v>
      </c>
      <c r="O13" s="24">
        <v>890</v>
      </c>
      <c r="P13" s="7">
        <f t="shared" si="0"/>
        <v>10680</v>
      </c>
      <c r="Q13" s="7">
        <f t="shared" si="2"/>
        <v>890</v>
      </c>
      <c r="R13" s="7">
        <f t="shared" si="1"/>
        <v>900</v>
      </c>
    </row>
    <row r="14" spans="1:18" x14ac:dyDescent="0.55000000000000004">
      <c r="A14" s="26" t="s">
        <v>0</v>
      </c>
      <c r="B14" s="27" t="s">
        <v>23</v>
      </c>
      <c r="C14" s="25"/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7">
        <f t="shared" si="0"/>
        <v>0</v>
      </c>
      <c r="Q14" s="7">
        <f t="shared" si="2"/>
        <v>0</v>
      </c>
      <c r="R14" s="7">
        <f t="shared" si="1"/>
        <v>0</v>
      </c>
    </row>
    <row r="15" spans="1:18" x14ac:dyDescent="0.55000000000000004">
      <c r="A15" s="26" t="s">
        <v>0</v>
      </c>
      <c r="B15" s="27" t="s">
        <v>24</v>
      </c>
      <c r="C15" s="25"/>
      <c r="D15" s="24">
        <v>1575</v>
      </c>
      <c r="E15" s="24">
        <v>1575</v>
      </c>
      <c r="F15" s="24">
        <v>1575</v>
      </c>
      <c r="G15" s="24">
        <v>1575</v>
      </c>
      <c r="H15" s="24">
        <v>1575</v>
      </c>
      <c r="I15" s="24">
        <v>1575</v>
      </c>
      <c r="J15" s="24">
        <v>1575</v>
      </c>
      <c r="K15" s="24">
        <v>1575</v>
      </c>
      <c r="L15" s="24">
        <v>1575</v>
      </c>
      <c r="M15" s="24">
        <v>1575</v>
      </c>
      <c r="N15" s="24">
        <v>1575</v>
      </c>
      <c r="O15" s="24">
        <v>1575</v>
      </c>
      <c r="P15" s="7">
        <f t="shared" si="0"/>
        <v>18900</v>
      </c>
      <c r="Q15" s="7">
        <f t="shared" si="2"/>
        <v>1575</v>
      </c>
      <c r="R15" s="7">
        <f t="shared" si="1"/>
        <v>1600</v>
      </c>
    </row>
    <row r="16" spans="1:18" x14ac:dyDescent="0.55000000000000004">
      <c r="A16" s="26" t="s">
        <v>0</v>
      </c>
      <c r="B16" s="27" t="s">
        <v>28</v>
      </c>
      <c r="C16" s="25"/>
      <c r="D16" s="24">
        <v>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7">
        <f t="shared" si="0"/>
        <v>0</v>
      </c>
      <c r="Q16" s="7">
        <f t="shared" si="2"/>
        <v>0</v>
      </c>
      <c r="R16" s="7">
        <f t="shared" si="1"/>
        <v>0</v>
      </c>
    </row>
    <row r="17" spans="1:18" x14ac:dyDescent="0.55000000000000004">
      <c r="A17" s="26" t="s">
        <v>0</v>
      </c>
      <c r="B17" s="27" t="s">
        <v>29</v>
      </c>
      <c r="C17" s="25"/>
      <c r="D17" s="24">
        <v>1550</v>
      </c>
      <c r="E17" s="24">
        <v>1550</v>
      </c>
      <c r="F17" s="24">
        <v>1550</v>
      </c>
      <c r="G17" s="24">
        <v>1550</v>
      </c>
      <c r="H17" s="24">
        <v>1550</v>
      </c>
      <c r="I17" s="24">
        <v>1550</v>
      </c>
      <c r="J17" s="24">
        <v>1550</v>
      </c>
      <c r="K17" s="24">
        <v>1550</v>
      </c>
      <c r="L17" s="24">
        <v>1550</v>
      </c>
      <c r="M17" s="24">
        <v>1550</v>
      </c>
      <c r="N17" s="24">
        <v>1550</v>
      </c>
      <c r="O17" s="24">
        <v>1550</v>
      </c>
      <c r="P17" s="7">
        <f t="shared" si="0"/>
        <v>18600</v>
      </c>
      <c r="Q17" s="7">
        <f t="shared" si="2"/>
        <v>1550</v>
      </c>
      <c r="R17" s="7">
        <f t="shared" si="1"/>
        <v>1600</v>
      </c>
    </row>
    <row r="18" spans="1:18" x14ac:dyDescent="0.55000000000000004">
      <c r="A18" s="26" t="s">
        <v>0</v>
      </c>
      <c r="B18" s="27" t="s">
        <v>46</v>
      </c>
      <c r="C18" s="25"/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7">
        <f t="shared" si="0"/>
        <v>0</v>
      </c>
      <c r="Q18" s="7">
        <f t="shared" si="2"/>
        <v>0</v>
      </c>
      <c r="R18" s="7">
        <f t="shared" si="1"/>
        <v>0</v>
      </c>
    </row>
    <row r="19" spans="1:18" x14ac:dyDescent="0.55000000000000004">
      <c r="A19" s="26" t="s">
        <v>0</v>
      </c>
      <c r="B19" s="27" t="s">
        <v>46</v>
      </c>
      <c r="C19" s="25"/>
      <c r="D19" s="24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7">
        <f t="shared" si="0"/>
        <v>0</v>
      </c>
      <c r="Q19" s="7">
        <f t="shared" si="2"/>
        <v>0</v>
      </c>
      <c r="R19" s="7">
        <f t="shared" si="1"/>
        <v>0</v>
      </c>
    </row>
    <row r="20" spans="1:18" x14ac:dyDescent="0.55000000000000004">
      <c r="A20" s="26" t="s">
        <v>0</v>
      </c>
      <c r="B20" s="27" t="s">
        <v>46</v>
      </c>
      <c r="C20" s="25"/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7">
        <f t="shared" si="0"/>
        <v>0</v>
      </c>
      <c r="Q20" s="7">
        <f t="shared" si="2"/>
        <v>0</v>
      </c>
      <c r="R20" s="7">
        <f t="shared" si="1"/>
        <v>0</v>
      </c>
    </row>
    <row r="21" spans="1:18" x14ac:dyDescent="0.55000000000000004">
      <c r="A21" s="26" t="s">
        <v>25</v>
      </c>
      <c r="B21" s="27" t="s">
        <v>31</v>
      </c>
      <c r="C21" s="25"/>
      <c r="D21" s="24">
        <v>2834</v>
      </c>
      <c r="E21" s="24">
        <v>4963</v>
      </c>
      <c r="F21" s="24">
        <v>7223</v>
      </c>
      <c r="G21" s="24">
        <v>5790</v>
      </c>
      <c r="H21" s="24">
        <v>5757</v>
      </c>
      <c r="I21" s="24">
        <v>4757</v>
      </c>
      <c r="J21" s="24">
        <v>3438</v>
      </c>
      <c r="K21" s="24">
        <v>3509</v>
      </c>
      <c r="L21" s="24">
        <v>4247</v>
      </c>
      <c r="M21" s="24">
        <v>7084</v>
      </c>
      <c r="N21" s="24">
        <v>6849</v>
      </c>
      <c r="O21" s="24">
        <v>4396</v>
      </c>
      <c r="P21" s="7">
        <f t="shared" si="0"/>
        <v>60847</v>
      </c>
      <c r="Q21" s="7">
        <f t="shared" si="2"/>
        <v>5071</v>
      </c>
      <c r="R21" s="7">
        <f t="shared" si="1"/>
        <v>5100</v>
      </c>
    </row>
    <row r="22" spans="1:18" x14ac:dyDescent="0.55000000000000004">
      <c r="A22" s="26" t="s">
        <v>25</v>
      </c>
      <c r="B22" s="27" t="s">
        <v>32</v>
      </c>
      <c r="C22" s="25"/>
      <c r="D22" s="24">
        <v>2742</v>
      </c>
      <c r="E22" s="24">
        <v>4410</v>
      </c>
      <c r="F22" s="24">
        <v>4173</v>
      </c>
      <c r="G22" s="24">
        <v>3648</v>
      </c>
      <c r="H22" s="24">
        <v>3023</v>
      </c>
      <c r="I22" s="24">
        <v>2203</v>
      </c>
      <c r="J22" s="24">
        <v>1732</v>
      </c>
      <c r="K22" s="24">
        <v>2285</v>
      </c>
      <c r="L22" s="24">
        <v>1918</v>
      </c>
      <c r="M22" s="24">
        <v>1642</v>
      </c>
      <c r="N22" s="24">
        <v>1494</v>
      </c>
      <c r="O22" s="24">
        <v>2035</v>
      </c>
      <c r="P22" s="7">
        <f t="shared" si="0"/>
        <v>31305</v>
      </c>
      <c r="Q22" s="7">
        <f t="shared" si="2"/>
        <v>2609</v>
      </c>
      <c r="R22" s="7">
        <f t="shared" si="1"/>
        <v>2700</v>
      </c>
    </row>
    <row r="23" spans="1:18" x14ac:dyDescent="0.55000000000000004">
      <c r="A23" s="26" t="s">
        <v>25</v>
      </c>
      <c r="B23" s="27" t="s">
        <v>33</v>
      </c>
      <c r="C23" s="25"/>
      <c r="D23" s="24">
        <v>0</v>
      </c>
      <c r="E23" s="24">
        <v>4006</v>
      </c>
      <c r="F23" s="24">
        <v>0</v>
      </c>
      <c r="G23" s="24">
        <v>3926</v>
      </c>
      <c r="H23" s="24">
        <v>0</v>
      </c>
      <c r="I23" s="24">
        <v>3979</v>
      </c>
      <c r="J23" s="24">
        <v>0</v>
      </c>
      <c r="K23" s="24">
        <v>4006</v>
      </c>
      <c r="L23" s="24">
        <v>0</v>
      </c>
      <c r="M23" s="24">
        <v>3953</v>
      </c>
      <c r="N23" s="24">
        <v>0</v>
      </c>
      <c r="O23" s="24">
        <v>3979</v>
      </c>
      <c r="P23" s="7">
        <f t="shared" si="0"/>
        <v>23849</v>
      </c>
      <c r="Q23" s="7">
        <f t="shared" si="2"/>
        <v>1987</v>
      </c>
      <c r="R23" s="7">
        <f t="shared" si="1"/>
        <v>2000</v>
      </c>
    </row>
    <row r="24" spans="1:18" x14ac:dyDescent="0.55000000000000004">
      <c r="A24" s="26" t="s">
        <v>25</v>
      </c>
      <c r="B24" s="27" t="s">
        <v>34</v>
      </c>
      <c r="C24" s="25"/>
      <c r="D24" s="24">
        <v>26200</v>
      </c>
      <c r="E24" s="24">
        <v>36280</v>
      </c>
      <c r="F24" s="24">
        <v>23300</v>
      </c>
      <c r="G24" s="24">
        <v>28600</v>
      </c>
      <c r="H24" s="24">
        <v>27600</v>
      </c>
      <c r="I24" s="24">
        <v>30900</v>
      </c>
      <c r="J24" s="24">
        <v>23000</v>
      </c>
      <c r="K24" s="24">
        <v>28100</v>
      </c>
      <c r="L24" s="24">
        <v>39500</v>
      </c>
      <c r="M24" s="24">
        <v>39150</v>
      </c>
      <c r="N24" s="24">
        <v>26800</v>
      </c>
      <c r="O24" s="24">
        <v>25800</v>
      </c>
      <c r="P24" s="7">
        <f t="shared" si="0"/>
        <v>355230</v>
      </c>
      <c r="Q24" s="7">
        <f t="shared" si="2"/>
        <v>29603</v>
      </c>
      <c r="R24" s="7">
        <f t="shared" si="1"/>
        <v>29700</v>
      </c>
    </row>
    <row r="25" spans="1:18" x14ac:dyDescent="0.55000000000000004">
      <c r="A25" s="26" t="s">
        <v>25</v>
      </c>
      <c r="B25" s="27" t="s">
        <v>26</v>
      </c>
      <c r="C25" s="25"/>
      <c r="D25" s="24">
        <v>10750</v>
      </c>
      <c r="E25" s="24">
        <v>20000</v>
      </c>
      <c r="F25" s="24">
        <v>10750</v>
      </c>
      <c r="G25" s="24">
        <v>10750</v>
      </c>
      <c r="H25" s="24">
        <v>10750</v>
      </c>
      <c r="I25" s="24">
        <v>9350</v>
      </c>
      <c r="J25" s="24">
        <v>10750</v>
      </c>
      <c r="K25" s="24">
        <v>10750</v>
      </c>
      <c r="L25" s="24">
        <v>10750</v>
      </c>
      <c r="M25" s="24">
        <v>10750</v>
      </c>
      <c r="N25" s="24">
        <v>9350</v>
      </c>
      <c r="O25" s="24">
        <v>10750</v>
      </c>
      <c r="P25" s="7">
        <f t="shared" si="0"/>
        <v>135450</v>
      </c>
      <c r="Q25" s="7">
        <f t="shared" si="2"/>
        <v>11288</v>
      </c>
      <c r="R25" s="7">
        <f t="shared" si="1"/>
        <v>11300</v>
      </c>
    </row>
    <row r="26" spans="1:18" x14ac:dyDescent="0.55000000000000004">
      <c r="A26" s="26" t="s">
        <v>25</v>
      </c>
      <c r="B26" s="27" t="s">
        <v>40</v>
      </c>
      <c r="C26" s="25"/>
      <c r="D26" s="24">
        <v>5000</v>
      </c>
      <c r="E26" s="24">
        <v>19760</v>
      </c>
      <c r="F26" s="24">
        <v>5000</v>
      </c>
      <c r="G26" s="24">
        <v>5000</v>
      </c>
      <c r="H26" s="24">
        <v>5000</v>
      </c>
      <c r="I26" s="24">
        <v>5000</v>
      </c>
      <c r="J26" s="24">
        <v>11890</v>
      </c>
      <c r="K26" s="24">
        <v>5000</v>
      </c>
      <c r="L26" s="24">
        <v>5000</v>
      </c>
      <c r="M26" s="24">
        <v>5000</v>
      </c>
      <c r="N26" s="24">
        <v>5000</v>
      </c>
      <c r="O26" s="24">
        <v>5000</v>
      </c>
      <c r="P26" s="7">
        <f t="shared" si="0"/>
        <v>81650</v>
      </c>
      <c r="Q26" s="7">
        <f t="shared" si="2"/>
        <v>6804</v>
      </c>
      <c r="R26" s="7">
        <f t="shared" si="1"/>
        <v>6900</v>
      </c>
    </row>
    <row r="27" spans="1:18" x14ac:dyDescent="0.55000000000000004">
      <c r="A27" s="26" t="s">
        <v>25</v>
      </c>
      <c r="B27" s="27" t="s">
        <v>35</v>
      </c>
      <c r="C27" s="25"/>
      <c r="D27" s="24">
        <v>105500</v>
      </c>
      <c r="E27" s="24">
        <v>22100</v>
      </c>
      <c r="F27" s="24">
        <v>58100</v>
      </c>
      <c r="G27" s="24">
        <v>24600</v>
      </c>
      <c r="H27" s="24">
        <v>30500</v>
      </c>
      <c r="I27" s="24">
        <v>44200</v>
      </c>
      <c r="J27" s="24">
        <v>19650</v>
      </c>
      <c r="K27" s="24">
        <v>35900</v>
      </c>
      <c r="L27" s="24">
        <v>36400</v>
      </c>
      <c r="M27" s="24">
        <v>28800</v>
      </c>
      <c r="N27" s="24">
        <v>55500</v>
      </c>
      <c r="O27" s="24">
        <v>23000</v>
      </c>
      <c r="P27" s="7">
        <f t="shared" si="0"/>
        <v>484250</v>
      </c>
      <c r="Q27" s="7">
        <f t="shared" si="2"/>
        <v>40354</v>
      </c>
      <c r="R27" s="7">
        <f t="shared" si="1"/>
        <v>40400</v>
      </c>
    </row>
    <row r="28" spans="1:18" x14ac:dyDescent="0.55000000000000004">
      <c r="A28" s="26" t="s">
        <v>25</v>
      </c>
      <c r="B28" s="27" t="s">
        <v>36</v>
      </c>
      <c r="C28" s="25"/>
      <c r="D28" s="24">
        <v>0</v>
      </c>
      <c r="E28" s="24">
        <v>12044</v>
      </c>
      <c r="F28" s="24">
        <v>0</v>
      </c>
      <c r="G28" s="24">
        <v>0</v>
      </c>
      <c r="H28" s="24">
        <v>0</v>
      </c>
      <c r="I28" s="24">
        <v>0</v>
      </c>
      <c r="J28" s="24">
        <v>20000</v>
      </c>
      <c r="K28" s="24">
        <v>0</v>
      </c>
      <c r="L28" s="24">
        <v>0</v>
      </c>
      <c r="M28" s="24">
        <v>50000</v>
      </c>
      <c r="N28" s="24">
        <v>4584</v>
      </c>
      <c r="O28" s="24"/>
      <c r="P28" s="7">
        <f t="shared" si="0"/>
        <v>86628</v>
      </c>
      <c r="Q28" s="7">
        <f t="shared" si="2"/>
        <v>7219</v>
      </c>
      <c r="R28" s="7">
        <f t="shared" si="1"/>
        <v>7300</v>
      </c>
    </row>
    <row r="29" spans="1:18" x14ac:dyDescent="0.55000000000000004">
      <c r="A29" s="26" t="s">
        <v>25</v>
      </c>
      <c r="B29" s="27" t="s">
        <v>37</v>
      </c>
      <c r="C29" s="25"/>
      <c r="D29" s="24">
        <v>0</v>
      </c>
      <c r="E29" s="24">
        <v>0</v>
      </c>
      <c r="F29" s="24">
        <v>3100</v>
      </c>
      <c r="G29" s="24">
        <v>4470</v>
      </c>
      <c r="H29" s="24">
        <v>0</v>
      </c>
      <c r="I29" s="24">
        <v>0</v>
      </c>
      <c r="J29" s="24">
        <v>8540</v>
      </c>
      <c r="K29" s="24">
        <v>4240</v>
      </c>
      <c r="L29" s="24">
        <v>0</v>
      </c>
      <c r="M29" s="24">
        <v>0</v>
      </c>
      <c r="N29" s="24">
        <v>4470</v>
      </c>
      <c r="O29" s="24">
        <v>0</v>
      </c>
      <c r="P29" s="7">
        <f t="shared" si="0"/>
        <v>24820</v>
      </c>
      <c r="Q29" s="7">
        <f t="shared" si="2"/>
        <v>2068</v>
      </c>
      <c r="R29" s="7">
        <f t="shared" si="1"/>
        <v>2100</v>
      </c>
    </row>
    <row r="30" spans="1:18" x14ac:dyDescent="0.55000000000000004">
      <c r="A30" s="26" t="s">
        <v>25</v>
      </c>
      <c r="B30" s="27" t="s">
        <v>38</v>
      </c>
      <c r="C30" s="25"/>
      <c r="D30" s="24">
        <v>0</v>
      </c>
      <c r="E30" s="24">
        <v>0</v>
      </c>
      <c r="F30" s="24">
        <v>15000</v>
      </c>
      <c r="G30" s="24">
        <v>3408</v>
      </c>
      <c r="H30" s="24">
        <v>15324</v>
      </c>
      <c r="I30" s="24">
        <v>0</v>
      </c>
      <c r="J30" s="24">
        <v>0</v>
      </c>
      <c r="K30" s="24">
        <v>0</v>
      </c>
      <c r="L30" s="24">
        <v>94616</v>
      </c>
      <c r="M30" s="24">
        <v>0</v>
      </c>
      <c r="N30" s="24">
        <v>0</v>
      </c>
      <c r="O30" s="24">
        <v>0</v>
      </c>
      <c r="P30" s="7">
        <f t="shared" si="0"/>
        <v>128348</v>
      </c>
      <c r="Q30" s="7">
        <f t="shared" si="2"/>
        <v>10696</v>
      </c>
      <c r="R30" s="7">
        <f t="shared" si="1"/>
        <v>10700</v>
      </c>
    </row>
    <row r="31" spans="1:18" x14ac:dyDescent="0.55000000000000004">
      <c r="A31" s="26" t="s">
        <v>25</v>
      </c>
      <c r="B31" s="27" t="s">
        <v>46</v>
      </c>
      <c r="C31" s="25"/>
      <c r="D31" s="24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7">
        <f t="shared" si="0"/>
        <v>0</v>
      </c>
      <c r="Q31" s="7">
        <f t="shared" si="2"/>
        <v>0</v>
      </c>
      <c r="R31" s="7">
        <f t="shared" si="1"/>
        <v>0</v>
      </c>
    </row>
    <row r="32" spans="1:18" x14ac:dyDescent="0.55000000000000004">
      <c r="A32" s="26" t="s">
        <v>25</v>
      </c>
      <c r="B32" s="27" t="s">
        <v>46</v>
      </c>
      <c r="C32" s="25"/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7">
        <f t="shared" si="0"/>
        <v>0</v>
      </c>
      <c r="Q32" s="7">
        <f t="shared" si="2"/>
        <v>0</v>
      </c>
      <c r="R32" s="7">
        <f t="shared" si="1"/>
        <v>0</v>
      </c>
    </row>
    <row r="33" spans="1:18" x14ac:dyDescent="0.55000000000000004">
      <c r="A33" s="26" t="s">
        <v>25</v>
      </c>
      <c r="B33" s="27" t="s">
        <v>46</v>
      </c>
      <c r="C33" s="25"/>
      <c r="D33" s="24">
        <v>0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7">
        <f t="shared" si="0"/>
        <v>0</v>
      </c>
      <c r="Q33" s="7">
        <f t="shared" si="2"/>
        <v>0</v>
      </c>
      <c r="R33" s="7">
        <f t="shared" si="1"/>
        <v>0</v>
      </c>
    </row>
    <row r="34" spans="1:18" x14ac:dyDescent="0.55000000000000004">
      <c r="A34" s="26" t="s">
        <v>43</v>
      </c>
      <c r="B34" s="27" t="s">
        <v>39</v>
      </c>
      <c r="C34" s="25"/>
      <c r="D34" s="24">
        <v>0</v>
      </c>
      <c r="E34" s="24">
        <v>0</v>
      </c>
      <c r="F34" s="24">
        <v>0</v>
      </c>
      <c r="G34" s="24">
        <v>0</v>
      </c>
      <c r="H34" s="24">
        <v>109000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7">
        <f t="shared" si="0"/>
        <v>109000</v>
      </c>
      <c r="Q34" s="7">
        <f t="shared" si="2"/>
        <v>9083</v>
      </c>
      <c r="R34" s="7">
        <f t="shared" si="1"/>
        <v>9100</v>
      </c>
    </row>
    <row r="35" spans="1:18" x14ac:dyDescent="0.55000000000000004">
      <c r="A35" s="26" t="s">
        <v>43</v>
      </c>
      <c r="B35" s="27" t="s">
        <v>42</v>
      </c>
      <c r="C35" s="25"/>
      <c r="D35" s="24">
        <v>0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7">
        <f t="shared" si="0"/>
        <v>0</v>
      </c>
      <c r="Q35" s="7">
        <f t="shared" si="2"/>
        <v>0</v>
      </c>
      <c r="R35" s="7">
        <f t="shared" si="1"/>
        <v>0</v>
      </c>
    </row>
    <row r="36" spans="1:18" x14ac:dyDescent="0.55000000000000004">
      <c r="A36" s="26" t="s">
        <v>43</v>
      </c>
      <c r="B36" s="27" t="s">
        <v>44</v>
      </c>
      <c r="C36" s="25"/>
      <c r="D36" s="24">
        <v>0</v>
      </c>
      <c r="E36" s="24">
        <v>0</v>
      </c>
      <c r="F36" s="24">
        <v>0</v>
      </c>
      <c r="G36" s="24">
        <v>0</v>
      </c>
      <c r="H36" s="24">
        <v>40000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7">
        <f t="shared" si="0"/>
        <v>40000</v>
      </c>
      <c r="Q36" s="7">
        <f t="shared" si="2"/>
        <v>3333</v>
      </c>
      <c r="R36" s="7">
        <f t="shared" si="1"/>
        <v>3400</v>
      </c>
    </row>
    <row r="37" spans="1:18" x14ac:dyDescent="0.55000000000000004">
      <c r="A37" s="26" t="s">
        <v>43</v>
      </c>
      <c r="B37" s="27" t="s">
        <v>52</v>
      </c>
      <c r="C37" s="25"/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7">
        <f t="shared" si="0"/>
        <v>0</v>
      </c>
      <c r="Q37" s="7">
        <f t="shared" si="2"/>
        <v>0</v>
      </c>
      <c r="R37" s="7">
        <f t="shared" si="1"/>
        <v>0</v>
      </c>
    </row>
    <row r="38" spans="1:18" x14ac:dyDescent="0.55000000000000004">
      <c r="A38" s="26" t="s">
        <v>43</v>
      </c>
      <c r="B38" s="27" t="s">
        <v>41</v>
      </c>
      <c r="C38" s="25"/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7">
        <f t="shared" si="0"/>
        <v>0</v>
      </c>
      <c r="Q38" s="7">
        <f t="shared" si="2"/>
        <v>0</v>
      </c>
      <c r="R38" s="7">
        <f t="shared" si="1"/>
        <v>0</v>
      </c>
    </row>
    <row r="39" spans="1:18" x14ac:dyDescent="0.55000000000000004">
      <c r="A39" s="26" t="s">
        <v>43</v>
      </c>
      <c r="B39" s="27" t="s">
        <v>45</v>
      </c>
      <c r="C39" s="25"/>
      <c r="D39" s="24">
        <v>0</v>
      </c>
      <c r="E39" s="24">
        <v>0</v>
      </c>
      <c r="F39" s="24">
        <v>0</v>
      </c>
      <c r="G39" s="24">
        <v>0</v>
      </c>
      <c r="H39" s="24">
        <v>0</v>
      </c>
      <c r="I39" s="24">
        <v>15380</v>
      </c>
      <c r="J39" s="24">
        <v>0</v>
      </c>
      <c r="K39" s="24">
        <v>0</v>
      </c>
      <c r="L39" s="24">
        <v>0</v>
      </c>
      <c r="M39" s="24">
        <v>15372</v>
      </c>
      <c r="N39" s="24">
        <v>0</v>
      </c>
      <c r="O39" s="24">
        <v>0</v>
      </c>
      <c r="P39" s="7">
        <f t="shared" si="0"/>
        <v>30752</v>
      </c>
      <c r="Q39" s="7">
        <f t="shared" si="2"/>
        <v>2563</v>
      </c>
      <c r="R39" s="7">
        <f t="shared" si="1"/>
        <v>2600</v>
      </c>
    </row>
    <row r="40" spans="1:18" x14ac:dyDescent="0.55000000000000004">
      <c r="A40" s="26" t="s">
        <v>43</v>
      </c>
      <c r="B40" s="27" t="s">
        <v>46</v>
      </c>
      <c r="C40" s="25"/>
      <c r="D40" s="24">
        <v>0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7">
        <f t="shared" si="0"/>
        <v>0</v>
      </c>
      <c r="Q40" s="7">
        <f t="shared" si="2"/>
        <v>0</v>
      </c>
      <c r="R40" s="7">
        <f t="shared" si="1"/>
        <v>0</v>
      </c>
    </row>
    <row r="41" spans="1:18" x14ac:dyDescent="0.55000000000000004">
      <c r="A41" s="26" t="s">
        <v>43</v>
      </c>
      <c r="B41" s="27" t="s">
        <v>46</v>
      </c>
      <c r="C41" s="25"/>
      <c r="D41" s="24">
        <v>0</v>
      </c>
      <c r="E41" s="24"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7">
        <f t="shared" si="0"/>
        <v>0</v>
      </c>
      <c r="Q41" s="7">
        <f t="shared" si="2"/>
        <v>0</v>
      </c>
      <c r="R41" s="7">
        <f t="shared" si="1"/>
        <v>0</v>
      </c>
    </row>
    <row r="42" spans="1:18" x14ac:dyDescent="0.55000000000000004">
      <c r="A42" s="26" t="s">
        <v>43</v>
      </c>
      <c r="B42" s="27" t="s">
        <v>46</v>
      </c>
      <c r="C42" s="25"/>
      <c r="D42" s="24">
        <v>0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7">
        <f t="shared" si="0"/>
        <v>0</v>
      </c>
      <c r="Q42" s="7">
        <f t="shared" si="2"/>
        <v>0</v>
      </c>
      <c r="R42" s="7">
        <f t="shared" si="1"/>
        <v>0</v>
      </c>
    </row>
    <row r="43" spans="1:18" x14ac:dyDescent="0.55000000000000004">
      <c r="A43" s="8"/>
      <c r="B43" s="9"/>
      <c r="C43" s="9"/>
      <c r="D43" s="7">
        <f>SUM(D5:D42)</f>
        <v>192956</v>
      </c>
      <c r="E43" s="7">
        <f t="shared" ref="E43:Q43" si="3">SUM(E5:E42)</f>
        <v>163493</v>
      </c>
      <c r="F43" s="7">
        <f t="shared" si="3"/>
        <v>166576</v>
      </c>
      <c r="G43" s="7">
        <f t="shared" si="3"/>
        <v>130122</v>
      </c>
      <c r="H43" s="7">
        <f t="shared" si="3"/>
        <v>286884</v>
      </c>
      <c r="I43" s="7">
        <f t="shared" si="3"/>
        <v>177464</v>
      </c>
      <c r="J43" s="7">
        <f t="shared" si="3"/>
        <v>138930</v>
      </c>
      <c r="K43" s="7">
        <f t="shared" si="3"/>
        <v>133720</v>
      </c>
      <c r="L43" s="7">
        <f t="shared" si="3"/>
        <v>232361</v>
      </c>
      <c r="M43" s="7">
        <f t="shared" si="3"/>
        <v>201681</v>
      </c>
      <c r="N43" s="7">
        <f t="shared" si="3"/>
        <v>153977</v>
      </c>
      <c r="O43" s="7">
        <f t="shared" si="3"/>
        <v>114890</v>
      </c>
      <c r="P43" s="7">
        <f t="shared" si="3"/>
        <v>2093054</v>
      </c>
      <c r="Q43" s="7">
        <f t="shared" si="3"/>
        <v>174422</v>
      </c>
      <c r="R43" s="7">
        <f>SUM(R5:R42)</f>
        <v>175300</v>
      </c>
    </row>
    <row r="44" spans="1:18" x14ac:dyDescent="0.55000000000000004">
      <c r="C44" s="28"/>
    </row>
  </sheetData>
  <sheetProtection sheet="1" objects="1" scenarios="1"/>
  <phoneticPr fontId="2"/>
  <dataValidations count="2">
    <dataValidation type="whole" allowBlank="1" showInputMessage="1" showErrorMessage="1" errorTitle="数字しか入力できません" error="・1～120の間の数字を入力してください_x000a__x000a_・消去には「Ｄelete」キーを使用してください" sqref="C5:C42" xr:uid="{653D1255-E763-4A35-A97D-8B8B4A555489}">
      <formula1>1</formula1>
      <formula2>120</formula2>
    </dataValidation>
    <dataValidation type="whole" allowBlank="1" showInputMessage="1" showErrorMessage="1" errorTitle="数字しか入力できません" error="・数字しか入力できません_x000a__x000a_・消去には「Ｄelete」キーを使用してください" sqref="D5:O42" xr:uid="{8A1AB31D-92D3-4651-ABC2-005FFCC1DD59}">
      <formula1>0</formula1>
      <formula2>99999999999</formula2>
    </dataValidation>
  </dataValidation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3E9AC-D638-4795-BDA3-49884261AC84}">
  <sheetPr>
    <tabColor rgb="FFFFFF00"/>
  </sheetPr>
  <dimension ref="A1:F46"/>
  <sheetViews>
    <sheetView showGridLines="0" zoomScaleNormal="100" workbookViewId="0">
      <pane xSplit="2" ySplit="7" topLeftCell="C8" activePane="bottomRight" state="frozen"/>
      <selection pane="topRight" activeCell="C1" sqref="C1"/>
      <selection pane="bottomLeft" activeCell="A7" sqref="A7"/>
      <selection pane="bottomRight" activeCell="A7" sqref="A7:B7"/>
    </sheetView>
  </sheetViews>
  <sheetFormatPr defaultRowHeight="18" x14ac:dyDescent="0.55000000000000004"/>
  <cols>
    <col min="1" max="1" width="12.33203125" customWidth="1"/>
    <col min="2" max="2" width="24.1640625" bestFit="1" customWidth="1"/>
    <col min="3" max="3" width="23.83203125" customWidth="1"/>
    <col min="4" max="4" width="16.83203125" customWidth="1"/>
    <col min="5" max="5" width="25.25" bestFit="1" customWidth="1"/>
    <col min="6" max="6" width="16.83203125" customWidth="1"/>
  </cols>
  <sheetData>
    <row r="1" spans="1:6" ht="70.5" customHeight="1" x14ac:dyDescent="0.55000000000000004">
      <c r="A1" s="13" t="s">
        <v>84</v>
      </c>
    </row>
    <row r="2" spans="1:6" ht="19.5" customHeight="1" x14ac:dyDescent="0.55000000000000004">
      <c r="A2" s="3" t="s">
        <v>77</v>
      </c>
      <c r="B2" s="3" t="s">
        <v>68</v>
      </c>
      <c r="C2" s="34" t="s">
        <v>56</v>
      </c>
      <c r="D2" s="34"/>
      <c r="E2" s="34"/>
      <c r="F2" s="34"/>
    </row>
    <row r="3" spans="1:6" ht="19.5" customHeight="1" x14ac:dyDescent="0.55000000000000004">
      <c r="A3" s="3" t="s">
        <v>64</v>
      </c>
      <c r="B3" s="22">
        <f>ROUND(+収入_入力例!N13/12,0)</f>
        <v>353667</v>
      </c>
      <c r="C3" s="35" t="s">
        <v>90</v>
      </c>
      <c r="D3" s="35"/>
      <c r="E3" s="35"/>
      <c r="F3" s="35"/>
    </row>
    <row r="4" spans="1:6" ht="19.5" customHeight="1" x14ac:dyDescent="0.55000000000000004">
      <c r="A4" s="3" t="s">
        <v>78</v>
      </c>
      <c r="B4" s="22">
        <f>+F46</f>
        <v>166800</v>
      </c>
      <c r="C4" s="35" t="s">
        <v>92</v>
      </c>
      <c r="D4" s="35"/>
      <c r="E4" s="35"/>
      <c r="F4" s="35"/>
    </row>
    <row r="5" spans="1:6" ht="19.5" customHeight="1" x14ac:dyDescent="0.55000000000000004">
      <c r="A5" s="3" t="s">
        <v>79</v>
      </c>
      <c r="B5" s="22">
        <f>+B3-B4</f>
        <v>186867</v>
      </c>
      <c r="C5" s="35" t="s">
        <v>93</v>
      </c>
      <c r="D5" s="35"/>
      <c r="E5" s="35"/>
      <c r="F5" s="35"/>
    </row>
    <row r="6" spans="1:6" ht="64" customHeight="1" x14ac:dyDescent="0.55000000000000004"/>
    <row r="7" spans="1:6" ht="36" x14ac:dyDescent="0.55000000000000004">
      <c r="A7" s="34" t="s">
        <v>69</v>
      </c>
      <c r="B7" s="34"/>
      <c r="C7" s="4" t="s">
        <v>91</v>
      </c>
      <c r="D7" s="4" t="s">
        <v>55</v>
      </c>
      <c r="E7" s="3" t="s">
        <v>72</v>
      </c>
      <c r="F7" s="4" t="s">
        <v>71</v>
      </c>
    </row>
    <row r="8" spans="1:6" x14ac:dyDescent="0.55000000000000004">
      <c r="A8" s="6" t="str">
        <f>+'支出 _入力例'!A5</f>
        <v>固定費</v>
      </c>
      <c r="B8" s="6" t="str">
        <f>+'支出 _入力例'!B5</f>
        <v>家賃・住宅ローン</v>
      </c>
      <c r="C8" s="21">
        <f>+'支出 _入力例'!R5</f>
        <v>0</v>
      </c>
      <c r="D8" s="24"/>
      <c r="E8" s="25"/>
      <c r="F8" s="21">
        <f>C8+D8</f>
        <v>0</v>
      </c>
    </row>
    <row r="9" spans="1:6" x14ac:dyDescent="0.55000000000000004">
      <c r="A9" s="6" t="str">
        <f>+'支出 _入力例'!A6</f>
        <v>固定費</v>
      </c>
      <c r="B9" s="6" t="str">
        <f>+'支出 _入力例'!B6</f>
        <v>管理費</v>
      </c>
      <c r="C9" s="21">
        <f>+'支出 _入力例'!R6</f>
        <v>13000</v>
      </c>
      <c r="D9" s="24"/>
      <c r="E9" s="25"/>
      <c r="F9" s="21">
        <f t="shared" ref="F9:F45" si="0">C9+D9</f>
        <v>13000</v>
      </c>
    </row>
    <row r="10" spans="1:6" x14ac:dyDescent="0.55000000000000004">
      <c r="A10" s="6" t="str">
        <f>+'支出 _入力例'!A7</f>
        <v>固定費</v>
      </c>
      <c r="B10" s="6" t="str">
        <f>+'支出 _入力例'!B7</f>
        <v>修繕積立金</v>
      </c>
      <c r="C10" s="21">
        <f>+'支出 _入力例'!R7</f>
        <v>15000</v>
      </c>
      <c r="D10" s="24"/>
      <c r="E10" s="25"/>
      <c r="F10" s="21">
        <f t="shared" si="0"/>
        <v>15000</v>
      </c>
    </row>
    <row r="11" spans="1:6" x14ac:dyDescent="0.55000000000000004">
      <c r="A11" s="6" t="str">
        <f>+'支出 _入力例'!A8</f>
        <v>固定費</v>
      </c>
      <c r="B11" s="6" t="str">
        <f>+'支出 _入力例'!B8</f>
        <v>駐車場代</v>
      </c>
      <c r="C11" s="21">
        <f>+'支出 _入力例'!R8</f>
        <v>0</v>
      </c>
      <c r="D11" s="24"/>
      <c r="E11" s="25"/>
      <c r="F11" s="21">
        <f t="shared" si="0"/>
        <v>0</v>
      </c>
    </row>
    <row r="12" spans="1:6" x14ac:dyDescent="0.55000000000000004">
      <c r="A12" s="6" t="str">
        <f>+'支出 _入力例'!A9</f>
        <v>固定費</v>
      </c>
      <c r="B12" s="6" t="str">
        <f>+'支出 _入力例'!B9</f>
        <v>スマホ・携帯電話</v>
      </c>
      <c r="C12" s="21">
        <f>+'支出 _入力例'!R9</f>
        <v>7400</v>
      </c>
      <c r="D12" s="24">
        <v>-4400</v>
      </c>
      <c r="E12" s="25" t="s">
        <v>86</v>
      </c>
      <c r="F12" s="21">
        <f t="shared" si="0"/>
        <v>3000</v>
      </c>
    </row>
    <row r="13" spans="1:6" x14ac:dyDescent="0.55000000000000004">
      <c r="A13" s="6" t="str">
        <f>+'支出 _入力例'!A10</f>
        <v>固定費</v>
      </c>
      <c r="B13" s="6" t="str">
        <f>+'支出 _入力例'!B10</f>
        <v>wifi</v>
      </c>
      <c r="C13" s="21">
        <f>+'支出 _入力例'!R10</f>
        <v>0</v>
      </c>
      <c r="D13" s="24"/>
      <c r="E13" s="25"/>
      <c r="F13" s="21">
        <f t="shared" si="0"/>
        <v>0</v>
      </c>
    </row>
    <row r="14" spans="1:6" x14ac:dyDescent="0.55000000000000004">
      <c r="A14" s="6" t="str">
        <f>+'支出 _入力例'!A11</f>
        <v>固定費</v>
      </c>
      <c r="B14" s="6" t="str">
        <f>+'支出 _入力例'!B11</f>
        <v>NHK受信料</v>
      </c>
      <c r="C14" s="21">
        <f>+'支出 _入力例'!R11</f>
        <v>1900</v>
      </c>
      <c r="D14" s="24"/>
      <c r="E14" s="25"/>
      <c r="F14" s="21">
        <f t="shared" si="0"/>
        <v>1900</v>
      </c>
    </row>
    <row r="15" spans="1:6" x14ac:dyDescent="0.55000000000000004">
      <c r="A15" s="6" t="str">
        <f>+'支出 _入力例'!A12</f>
        <v>固定費</v>
      </c>
      <c r="B15" s="6" t="str">
        <f>+'支出 _入力例'!B12</f>
        <v>Amazonプライム</v>
      </c>
      <c r="C15" s="21">
        <f>+'支出 _入力例'!R12</f>
        <v>600</v>
      </c>
      <c r="D15" s="24"/>
      <c r="E15" s="25"/>
      <c r="F15" s="21">
        <f t="shared" si="0"/>
        <v>600</v>
      </c>
    </row>
    <row r="16" spans="1:6" x14ac:dyDescent="0.55000000000000004">
      <c r="A16" s="6" t="str">
        <f>+'支出 _入力例'!A13</f>
        <v>固定費</v>
      </c>
      <c r="B16" s="6" t="str">
        <f>+'支出 _入力例'!B13</f>
        <v>ネットフリックス</v>
      </c>
      <c r="C16" s="21">
        <f>+'支出 _入力例'!R13</f>
        <v>900</v>
      </c>
      <c r="D16" s="24">
        <v>-900</v>
      </c>
      <c r="E16" s="25" t="s">
        <v>85</v>
      </c>
      <c r="F16" s="21">
        <f t="shared" si="0"/>
        <v>0</v>
      </c>
    </row>
    <row r="17" spans="1:6" x14ac:dyDescent="0.55000000000000004">
      <c r="A17" s="6" t="str">
        <f>+'支出 _入力例'!A14</f>
        <v>固定費</v>
      </c>
      <c r="B17" s="6" t="str">
        <f>+'支出 _入力例'!B14</f>
        <v>スポーツクラブ</v>
      </c>
      <c r="C17" s="21">
        <f>+'支出 _入力例'!R14</f>
        <v>0</v>
      </c>
      <c r="D17" s="24"/>
      <c r="E17" s="25"/>
      <c r="F17" s="21">
        <f t="shared" si="0"/>
        <v>0</v>
      </c>
    </row>
    <row r="18" spans="1:6" x14ac:dyDescent="0.55000000000000004">
      <c r="A18" s="6" t="str">
        <f>+'支出 _入力例'!A15</f>
        <v>固定費</v>
      </c>
      <c r="B18" s="6" t="str">
        <f>+'支出 _入力例'!B15</f>
        <v>新聞</v>
      </c>
      <c r="C18" s="21">
        <f>+'支出 _入力例'!R15</f>
        <v>1600</v>
      </c>
      <c r="D18" s="24">
        <v>-1600</v>
      </c>
      <c r="E18" s="25" t="s">
        <v>89</v>
      </c>
      <c r="F18" s="21">
        <f t="shared" si="0"/>
        <v>0</v>
      </c>
    </row>
    <row r="19" spans="1:6" x14ac:dyDescent="0.55000000000000004">
      <c r="A19" s="6" t="str">
        <f>+'支出 _入力例'!A16</f>
        <v>固定費</v>
      </c>
      <c r="B19" s="6" t="str">
        <f>+'支出 _入力例'!B16</f>
        <v>任意加入の個人年金保険料</v>
      </c>
      <c r="C19" s="21">
        <f>+'支出 _入力例'!R16</f>
        <v>0</v>
      </c>
      <c r="D19" s="24"/>
      <c r="E19" s="25"/>
      <c r="F19" s="21">
        <f t="shared" si="0"/>
        <v>0</v>
      </c>
    </row>
    <row r="20" spans="1:6" x14ac:dyDescent="0.55000000000000004">
      <c r="A20" s="6" t="str">
        <f>+'支出 _入力例'!A17</f>
        <v>固定費</v>
      </c>
      <c r="B20" s="6" t="str">
        <f>+'支出 _入力例'!B17</f>
        <v>任意加入の医療保険料</v>
      </c>
      <c r="C20" s="21">
        <f>+'支出 _入力例'!R17</f>
        <v>1600</v>
      </c>
      <c r="D20" s="24">
        <v>-1600</v>
      </c>
      <c r="E20" s="25" t="s">
        <v>81</v>
      </c>
      <c r="F20" s="21">
        <f t="shared" si="0"/>
        <v>0</v>
      </c>
    </row>
    <row r="21" spans="1:6" x14ac:dyDescent="0.55000000000000004">
      <c r="A21" s="6" t="str">
        <f>+'支出 _入力例'!A18</f>
        <v>固定費</v>
      </c>
      <c r="B21" s="6" t="str">
        <f>+'支出 _入力例'!B18</f>
        <v>(予備)</v>
      </c>
      <c r="C21" s="21">
        <f>+'支出 _入力例'!R18</f>
        <v>0</v>
      </c>
      <c r="D21" s="24"/>
      <c r="E21" s="25"/>
      <c r="F21" s="21">
        <f t="shared" si="0"/>
        <v>0</v>
      </c>
    </row>
    <row r="22" spans="1:6" x14ac:dyDescent="0.55000000000000004">
      <c r="A22" s="6" t="str">
        <f>+'支出 _入力例'!A19</f>
        <v>固定費</v>
      </c>
      <c r="B22" s="6" t="str">
        <f>+'支出 _入力例'!B19</f>
        <v>(予備)</v>
      </c>
      <c r="C22" s="21">
        <f>+'支出 _入力例'!R19</f>
        <v>0</v>
      </c>
      <c r="D22" s="24"/>
      <c r="E22" s="25"/>
      <c r="F22" s="21">
        <f t="shared" si="0"/>
        <v>0</v>
      </c>
    </row>
    <row r="23" spans="1:6" x14ac:dyDescent="0.55000000000000004">
      <c r="A23" s="6" t="str">
        <f>+'支出 _入力例'!A20</f>
        <v>固定費</v>
      </c>
      <c r="B23" s="6" t="str">
        <f>+'支出 _入力例'!B20</f>
        <v>(予備)</v>
      </c>
      <c r="C23" s="21">
        <f>+'支出 _入力例'!R20</f>
        <v>0</v>
      </c>
      <c r="D23" s="24"/>
      <c r="E23" s="25"/>
      <c r="F23" s="21">
        <f t="shared" si="0"/>
        <v>0</v>
      </c>
    </row>
    <row r="24" spans="1:6" x14ac:dyDescent="0.55000000000000004">
      <c r="A24" s="6" t="str">
        <f>+'支出 _入力例'!A21</f>
        <v>変動費</v>
      </c>
      <c r="B24" s="6" t="str">
        <f>+'支出 _入力例'!B21</f>
        <v>電気</v>
      </c>
      <c r="C24" s="21">
        <f>+'支出 _入力例'!R21</f>
        <v>5100</v>
      </c>
      <c r="D24" s="24">
        <v>200</v>
      </c>
      <c r="E24" s="25" t="s">
        <v>95</v>
      </c>
      <c r="F24" s="21">
        <f t="shared" si="0"/>
        <v>5300</v>
      </c>
    </row>
    <row r="25" spans="1:6" x14ac:dyDescent="0.55000000000000004">
      <c r="A25" s="6" t="str">
        <f>+'支出 _入力例'!A22</f>
        <v>変動費</v>
      </c>
      <c r="B25" s="6" t="str">
        <f>+'支出 _入力例'!B22</f>
        <v>ガス</v>
      </c>
      <c r="C25" s="21">
        <f>+'支出 _入力例'!R22</f>
        <v>2700</v>
      </c>
      <c r="D25" s="24">
        <v>200</v>
      </c>
      <c r="E25" s="25" t="s">
        <v>95</v>
      </c>
      <c r="F25" s="21">
        <f t="shared" si="0"/>
        <v>2900</v>
      </c>
    </row>
    <row r="26" spans="1:6" x14ac:dyDescent="0.55000000000000004">
      <c r="A26" s="6" t="str">
        <f>+'支出 _入力例'!A23</f>
        <v>変動費</v>
      </c>
      <c r="B26" s="6" t="str">
        <f>+'支出 _入力例'!B23</f>
        <v>水道</v>
      </c>
      <c r="C26" s="21">
        <f>+'支出 _入力例'!R23</f>
        <v>2000</v>
      </c>
      <c r="D26" s="24"/>
      <c r="E26" s="25"/>
      <c r="F26" s="21">
        <f t="shared" si="0"/>
        <v>2000</v>
      </c>
    </row>
    <row r="27" spans="1:6" x14ac:dyDescent="0.55000000000000004">
      <c r="A27" s="6" t="str">
        <f>+'支出 _入力例'!A24</f>
        <v>変動費</v>
      </c>
      <c r="B27" s="6" t="str">
        <f>+'支出 _入力例'!B24</f>
        <v>食費・雑費</v>
      </c>
      <c r="C27" s="21">
        <f>+'支出 _入力例'!R24</f>
        <v>29700</v>
      </c>
      <c r="D27" s="24">
        <v>1600</v>
      </c>
      <c r="E27" s="25" t="s">
        <v>95</v>
      </c>
      <c r="F27" s="21">
        <f t="shared" si="0"/>
        <v>31300</v>
      </c>
    </row>
    <row r="28" spans="1:6" x14ac:dyDescent="0.55000000000000004">
      <c r="A28" s="6" t="str">
        <f>+'支出 _入力例'!A25</f>
        <v>変動費</v>
      </c>
      <c r="B28" s="6" t="str">
        <f>+'支出 _入力例'!B25</f>
        <v>美容院</v>
      </c>
      <c r="C28" s="21">
        <f>+'支出 _入力例'!R25</f>
        <v>11300</v>
      </c>
      <c r="D28" s="24"/>
      <c r="E28" s="25"/>
      <c r="F28" s="21">
        <f t="shared" si="0"/>
        <v>11300</v>
      </c>
    </row>
    <row r="29" spans="1:6" x14ac:dyDescent="0.55000000000000004">
      <c r="A29" s="6" t="str">
        <f>+'支出 _入力例'!A26</f>
        <v>変動費</v>
      </c>
      <c r="B29" s="6" t="str">
        <f>+'支出 _入力例'!B26</f>
        <v>化粧品</v>
      </c>
      <c r="C29" s="21">
        <f>+'支出 _入力例'!R26</f>
        <v>6900</v>
      </c>
      <c r="D29" s="24">
        <v>-4000</v>
      </c>
      <c r="E29" s="25" t="s">
        <v>87</v>
      </c>
      <c r="F29" s="21">
        <f t="shared" si="0"/>
        <v>2900</v>
      </c>
    </row>
    <row r="30" spans="1:6" x14ac:dyDescent="0.55000000000000004">
      <c r="A30" s="6" t="str">
        <f>+'支出 _入力例'!A27</f>
        <v>変動費</v>
      </c>
      <c r="B30" s="6" t="str">
        <f>+'支出 _入力例'!B27</f>
        <v>こづかい</v>
      </c>
      <c r="C30" s="21">
        <f>+'支出 _入力例'!R27</f>
        <v>40400</v>
      </c>
      <c r="D30" s="24">
        <v>-5400</v>
      </c>
      <c r="E30" s="25" t="s">
        <v>82</v>
      </c>
      <c r="F30" s="21">
        <f t="shared" si="0"/>
        <v>35000</v>
      </c>
    </row>
    <row r="31" spans="1:6" x14ac:dyDescent="0.55000000000000004">
      <c r="A31" s="6" t="str">
        <f>+'支出 _入力例'!A28</f>
        <v>変動費</v>
      </c>
      <c r="B31" s="6" t="str">
        <f>+'支出 _入力例'!B28</f>
        <v>プレゼント</v>
      </c>
      <c r="C31" s="21">
        <f>+'支出 _入力例'!R28</f>
        <v>7300</v>
      </c>
      <c r="D31" s="24"/>
      <c r="E31" s="25"/>
      <c r="F31" s="21">
        <f t="shared" si="0"/>
        <v>7300</v>
      </c>
    </row>
    <row r="32" spans="1:6" x14ac:dyDescent="0.55000000000000004">
      <c r="A32" s="6" t="str">
        <f>+'支出 _入力例'!A29</f>
        <v>変動費</v>
      </c>
      <c r="B32" s="6" t="str">
        <f>+'支出 _入力例'!B29</f>
        <v>病院</v>
      </c>
      <c r="C32" s="21">
        <f>+'支出 _入力例'!R29</f>
        <v>2100</v>
      </c>
      <c r="D32" s="24"/>
      <c r="E32" s="25"/>
      <c r="F32" s="21">
        <f t="shared" si="0"/>
        <v>2100</v>
      </c>
    </row>
    <row r="33" spans="1:6" x14ac:dyDescent="0.55000000000000004">
      <c r="A33" s="6" t="str">
        <f>+'支出 _入力例'!A30</f>
        <v>変動費</v>
      </c>
      <c r="B33" s="6" t="str">
        <f>+'支出 _入力例'!B30</f>
        <v>旅行</v>
      </c>
      <c r="C33" s="21">
        <f>+'支出 _入力例'!R30</f>
        <v>10700</v>
      </c>
      <c r="D33" s="24"/>
      <c r="E33" s="25"/>
      <c r="F33" s="21">
        <f t="shared" si="0"/>
        <v>10700</v>
      </c>
    </row>
    <row r="34" spans="1:6" x14ac:dyDescent="0.55000000000000004">
      <c r="A34" s="6" t="str">
        <f>+'支出 _入力例'!A31</f>
        <v>変動費</v>
      </c>
      <c r="B34" s="6" t="str">
        <f>+'支出 _入力例'!B31</f>
        <v>(予備)</v>
      </c>
      <c r="C34" s="21">
        <f>+'支出 _入力例'!R31</f>
        <v>0</v>
      </c>
      <c r="D34" s="24"/>
      <c r="E34" s="25"/>
      <c r="F34" s="21">
        <f t="shared" si="0"/>
        <v>0</v>
      </c>
    </row>
    <row r="35" spans="1:6" x14ac:dyDescent="0.55000000000000004">
      <c r="A35" s="6" t="str">
        <f>+'支出 _入力例'!A32</f>
        <v>変動費</v>
      </c>
      <c r="B35" s="6" t="str">
        <f>+'支出 _入力例'!B32</f>
        <v>(予備)</v>
      </c>
      <c r="C35" s="21">
        <f>+'支出 _入力例'!R32</f>
        <v>0</v>
      </c>
      <c r="D35" s="24"/>
      <c r="E35" s="25"/>
      <c r="F35" s="21">
        <f t="shared" si="0"/>
        <v>0</v>
      </c>
    </row>
    <row r="36" spans="1:6" x14ac:dyDescent="0.55000000000000004">
      <c r="A36" s="6" t="str">
        <f>+'支出 _入力例'!A33</f>
        <v>変動費</v>
      </c>
      <c r="B36" s="6" t="str">
        <f>+'支出 _入力例'!B33</f>
        <v>(予備)</v>
      </c>
      <c r="C36" s="21">
        <f>+'支出 _入力例'!R33</f>
        <v>0</v>
      </c>
      <c r="D36" s="24"/>
      <c r="E36" s="25"/>
      <c r="F36" s="21">
        <f t="shared" si="0"/>
        <v>0</v>
      </c>
    </row>
    <row r="37" spans="1:6" x14ac:dyDescent="0.55000000000000004">
      <c r="A37" s="6" t="str">
        <f>+'支出 _入力例'!A34</f>
        <v>積立金</v>
      </c>
      <c r="B37" s="6" t="str">
        <f>+'支出 _入力例'!B34</f>
        <v>固定資産税</v>
      </c>
      <c r="C37" s="21">
        <f>+'支出 _入力例'!R34</f>
        <v>9100</v>
      </c>
      <c r="D37" s="24"/>
      <c r="E37" s="25"/>
      <c r="F37" s="21">
        <f t="shared" si="0"/>
        <v>9100</v>
      </c>
    </row>
    <row r="38" spans="1:6" x14ac:dyDescent="0.55000000000000004">
      <c r="A38" s="6" t="str">
        <f>+'支出 _入力例'!A35</f>
        <v>積立金</v>
      </c>
      <c r="B38" s="6" t="str">
        <f>+'支出 _入力例'!B35</f>
        <v>火災保険料</v>
      </c>
      <c r="C38" s="21">
        <f>+'支出 _入力例'!R35</f>
        <v>0</v>
      </c>
      <c r="D38" s="24"/>
      <c r="E38" s="25"/>
      <c r="F38" s="21">
        <f t="shared" si="0"/>
        <v>0</v>
      </c>
    </row>
    <row r="39" spans="1:6" x14ac:dyDescent="0.55000000000000004">
      <c r="A39" s="6" t="str">
        <f>+'支出 _入力例'!A36</f>
        <v>積立金</v>
      </c>
      <c r="B39" s="6" t="str">
        <f>+'支出 _入力例'!B36</f>
        <v>地震保険料</v>
      </c>
      <c r="C39" s="21">
        <f>+'支出 _入力例'!R36</f>
        <v>3400</v>
      </c>
      <c r="D39" s="24"/>
      <c r="E39" s="25"/>
      <c r="F39" s="21">
        <f t="shared" si="0"/>
        <v>3400</v>
      </c>
    </row>
    <row r="40" spans="1:6" x14ac:dyDescent="0.55000000000000004">
      <c r="A40" s="6" t="str">
        <f>+'支出 _入力例'!A37</f>
        <v>積立金</v>
      </c>
      <c r="B40" s="6" t="str">
        <f>+'支出 _入力例'!B37</f>
        <v>車検代</v>
      </c>
      <c r="C40" s="21">
        <f>+'支出 _入力例'!R37</f>
        <v>0</v>
      </c>
      <c r="D40" s="24"/>
      <c r="E40" s="25"/>
      <c r="F40" s="21">
        <f t="shared" si="0"/>
        <v>0</v>
      </c>
    </row>
    <row r="41" spans="1:6" x14ac:dyDescent="0.55000000000000004">
      <c r="A41" s="6" t="str">
        <f>+'支出 _入力例'!A38</f>
        <v>積立金</v>
      </c>
      <c r="B41" s="6" t="str">
        <f>+'支出 _入力例'!B38</f>
        <v>賃貸物件の更新料</v>
      </c>
      <c r="C41" s="21">
        <f>+'支出 _入力例'!R38</f>
        <v>0</v>
      </c>
      <c r="D41" s="24"/>
      <c r="E41" s="25"/>
      <c r="F41" s="21">
        <f t="shared" si="0"/>
        <v>0</v>
      </c>
    </row>
    <row r="42" spans="1:6" x14ac:dyDescent="0.55000000000000004">
      <c r="A42" s="6" t="str">
        <f>+'支出 _入力例'!A39</f>
        <v>積立金</v>
      </c>
      <c r="B42" s="6" t="str">
        <f>+'支出 _入力例'!B39</f>
        <v>家具・家電メンテナンス料</v>
      </c>
      <c r="C42" s="21">
        <f>+'支出 _入力例'!R39</f>
        <v>2600</v>
      </c>
      <c r="D42" s="24">
        <v>7400</v>
      </c>
      <c r="E42" s="25" t="s">
        <v>88</v>
      </c>
      <c r="F42" s="21">
        <f t="shared" si="0"/>
        <v>10000</v>
      </c>
    </row>
    <row r="43" spans="1:6" x14ac:dyDescent="0.55000000000000004">
      <c r="A43" s="6" t="str">
        <f>+'支出 _入力例'!A40</f>
        <v>積立金</v>
      </c>
      <c r="B43" s="6" t="str">
        <f>+'支出 _入力例'!B40</f>
        <v>(予備)</v>
      </c>
      <c r="C43" s="21">
        <f>+'支出 _入力例'!R40</f>
        <v>0</v>
      </c>
      <c r="D43" s="24"/>
      <c r="E43" s="25"/>
      <c r="F43" s="21">
        <f t="shared" si="0"/>
        <v>0</v>
      </c>
    </row>
    <row r="44" spans="1:6" x14ac:dyDescent="0.55000000000000004">
      <c r="A44" s="6" t="str">
        <f>+'支出 _入力例'!A41</f>
        <v>積立金</v>
      </c>
      <c r="B44" s="6" t="str">
        <f>+'支出 _入力例'!B41</f>
        <v>(予備)</v>
      </c>
      <c r="C44" s="21">
        <f>+'支出 _入力例'!R41</f>
        <v>0</v>
      </c>
      <c r="D44" s="24"/>
      <c r="E44" s="25"/>
      <c r="F44" s="21">
        <f t="shared" si="0"/>
        <v>0</v>
      </c>
    </row>
    <row r="45" spans="1:6" x14ac:dyDescent="0.55000000000000004">
      <c r="A45" s="6" t="str">
        <f>+'支出 _入力例'!A42</f>
        <v>積立金</v>
      </c>
      <c r="B45" s="6" t="str">
        <f>+'支出 _入力例'!B42</f>
        <v>(予備)</v>
      </c>
      <c r="C45" s="21">
        <f>+'支出 _入力例'!R42</f>
        <v>0</v>
      </c>
      <c r="D45" s="24"/>
      <c r="E45" s="25"/>
      <c r="F45" s="21">
        <f t="shared" si="0"/>
        <v>0</v>
      </c>
    </row>
    <row r="46" spans="1:6" x14ac:dyDescent="0.55000000000000004">
      <c r="A46" s="6"/>
      <c r="B46" s="6" t="str">
        <f>+支出!C43</f>
        <v>計</v>
      </c>
      <c r="C46" s="21">
        <f>+'支出 _入力例'!R43</f>
        <v>175300</v>
      </c>
      <c r="D46" s="7">
        <f>SUM(D8:D45)</f>
        <v>-8500</v>
      </c>
      <c r="E46" s="7"/>
      <c r="F46" s="21">
        <f>SUM(F8:F45)</f>
        <v>166800</v>
      </c>
    </row>
  </sheetData>
  <sheetProtection sheet="1" objects="1" scenarios="1"/>
  <mergeCells count="5">
    <mergeCell ref="C2:F2"/>
    <mergeCell ref="C3:F3"/>
    <mergeCell ref="C4:F4"/>
    <mergeCell ref="C5:F5"/>
    <mergeCell ref="A7:B7"/>
  </mergeCells>
  <phoneticPr fontId="2"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78C40-DA24-42FD-9EBB-A689E7F91050}">
  <sheetPr>
    <tabColor rgb="FFFFFF00"/>
  </sheetPr>
  <dimension ref="A1:AG42"/>
  <sheetViews>
    <sheetView zoomScale="85" zoomScaleNormal="85" workbookViewId="0">
      <pane xSplit="1" ySplit="3" topLeftCell="Q4" activePane="bottomRight" state="frozen"/>
      <selection pane="topRight" activeCell="B1" sqref="B1"/>
      <selection pane="bottomLeft" activeCell="A4" sqref="A4"/>
      <selection pane="bottomRight" activeCell="A3" sqref="A3"/>
    </sheetView>
  </sheetViews>
  <sheetFormatPr defaultRowHeight="18" x14ac:dyDescent="0.55000000000000004"/>
  <cols>
    <col min="1" max="1" width="24.1640625" bestFit="1" customWidth="1"/>
    <col min="2" max="2" width="10.83203125" customWidth="1"/>
    <col min="3" max="32" width="8" customWidth="1"/>
    <col min="33" max="33" width="13.9140625" bestFit="1" customWidth="1"/>
  </cols>
  <sheetData>
    <row r="1" spans="1:33" ht="36" customHeight="1" x14ac:dyDescent="0.55000000000000004">
      <c r="A1" s="13" t="s">
        <v>96</v>
      </c>
    </row>
    <row r="2" spans="1:33" x14ac:dyDescent="0.55000000000000004">
      <c r="A2" s="32" t="s">
        <v>98</v>
      </c>
      <c r="B2" s="36">
        <v>45652</v>
      </c>
      <c r="C2" s="31"/>
      <c r="AG2" t="s">
        <v>97</v>
      </c>
    </row>
    <row r="3" spans="1:33" s="1" customFormat="1" x14ac:dyDescent="0.55000000000000004">
      <c r="A3" s="3"/>
      <c r="B3" s="33">
        <f>+B2</f>
        <v>45652</v>
      </c>
      <c r="C3" s="33">
        <f>+B3+1</f>
        <v>45653</v>
      </c>
      <c r="D3" s="33">
        <f t="shared" ref="D3:AF3" si="0">+C3+1</f>
        <v>45654</v>
      </c>
      <c r="E3" s="33">
        <f t="shared" si="0"/>
        <v>45655</v>
      </c>
      <c r="F3" s="33">
        <f t="shared" si="0"/>
        <v>45656</v>
      </c>
      <c r="G3" s="33">
        <f t="shared" si="0"/>
        <v>45657</v>
      </c>
      <c r="H3" s="33">
        <f t="shared" si="0"/>
        <v>45658</v>
      </c>
      <c r="I3" s="33">
        <f t="shared" si="0"/>
        <v>45659</v>
      </c>
      <c r="J3" s="33">
        <f t="shared" si="0"/>
        <v>45660</v>
      </c>
      <c r="K3" s="33">
        <f t="shared" si="0"/>
        <v>45661</v>
      </c>
      <c r="L3" s="33">
        <f t="shared" si="0"/>
        <v>45662</v>
      </c>
      <c r="M3" s="33">
        <f t="shared" si="0"/>
        <v>45663</v>
      </c>
      <c r="N3" s="33">
        <f t="shared" si="0"/>
        <v>45664</v>
      </c>
      <c r="O3" s="33">
        <f t="shared" si="0"/>
        <v>45665</v>
      </c>
      <c r="P3" s="33">
        <f t="shared" si="0"/>
        <v>45666</v>
      </c>
      <c r="Q3" s="33">
        <f t="shared" si="0"/>
        <v>45667</v>
      </c>
      <c r="R3" s="33">
        <f t="shared" si="0"/>
        <v>45668</v>
      </c>
      <c r="S3" s="33">
        <f t="shared" si="0"/>
        <v>45669</v>
      </c>
      <c r="T3" s="33">
        <f t="shared" si="0"/>
        <v>45670</v>
      </c>
      <c r="U3" s="33">
        <f t="shared" si="0"/>
        <v>45671</v>
      </c>
      <c r="V3" s="33">
        <f t="shared" si="0"/>
        <v>45672</v>
      </c>
      <c r="W3" s="33">
        <f t="shared" si="0"/>
        <v>45673</v>
      </c>
      <c r="X3" s="33">
        <f t="shared" si="0"/>
        <v>45674</v>
      </c>
      <c r="Y3" s="33">
        <f t="shared" si="0"/>
        <v>45675</v>
      </c>
      <c r="Z3" s="33">
        <f t="shared" si="0"/>
        <v>45676</v>
      </c>
      <c r="AA3" s="33">
        <f t="shared" si="0"/>
        <v>45677</v>
      </c>
      <c r="AB3" s="33">
        <f t="shared" si="0"/>
        <v>45678</v>
      </c>
      <c r="AC3" s="33">
        <f t="shared" si="0"/>
        <v>45679</v>
      </c>
      <c r="AD3" s="33">
        <f t="shared" si="0"/>
        <v>45680</v>
      </c>
      <c r="AE3" s="33">
        <f t="shared" si="0"/>
        <v>45681</v>
      </c>
      <c r="AF3" s="33">
        <f t="shared" si="0"/>
        <v>45682</v>
      </c>
      <c r="AG3" s="3" t="s">
        <v>48</v>
      </c>
    </row>
    <row r="4" spans="1:33" x14ac:dyDescent="0.55000000000000004">
      <c r="A4" s="6" t="str">
        <f>+支出!B5</f>
        <v>家賃・住宅ローン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7">
        <f>SUM(B4:AF4)</f>
        <v>0</v>
      </c>
    </row>
    <row r="5" spans="1:33" x14ac:dyDescent="0.55000000000000004">
      <c r="A5" s="6" t="str">
        <f>+支出!B6</f>
        <v>管理費</v>
      </c>
      <c r="B5" s="24"/>
      <c r="C5" s="24">
        <v>13000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7">
        <f t="shared" ref="AG5:AG42" si="1">SUM(B5:AF5)</f>
        <v>13000</v>
      </c>
    </row>
    <row r="6" spans="1:33" x14ac:dyDescent="0.55000000000000004">
      <c r="A6" s="6" t="str">
        <f>+支出!B7</f>
        <v>修繕積立金</v>
      </c>
      <c r="B6" s="24"/>
      <c r="C6" s="24">
        <v>15000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7">
        <f t="shared" si="1"/>
        <v>15000</v>
      </c>
    </row>
    <row r="7" spans="1:33" x14ac:dyDescent="0.55000000000000004">
      <c r="A7" s="6" t="str">
        <f>+支出!B8</f>
        <v>駐車場代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7">
        <f t="shared" si="1"/>
        <v>0</v>
      </c>
    </row>
    <row r="8" spans="1:33" x14ac:dyDescent="0.55000000000000004">
      <c r="A8" s="6" t="str">
        <f>+支出!B9</f>
        <v>スマホ・携帯電話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>
        <v>7315</v>
      </c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7">
        <f t="shared" si="1"/>
        <v>7315</v>
      </c>
    </row>
    <row r="9" spans="1:33" x14ac:dyDescent="0.55000000000000004">
      <c r="A9" s="6" t="str">
        <f>+支出!B10</f>
        <v>wifi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7">
        <f t="shared" si="1"/>
        <v>0</v>
      </c>
    </row>
    <row r="10" spans="1:33" x14ac:dyDescent="0.55000000000000004">
      <c r="A10" s="6" t="str">
        <f>+支出!B11</f>
        <v>NHK受信料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7">
        <f t="shared" si="1"/>
        <v>0</v>
      </c>
    </row>
    <row r="11" spans="1:33" x14ac:dyDescent="0.55000000000000004">
      <c r="A11" s="6" t="str">
        <f>+支出!B12</f>
        <v>Amazonプライム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>
        <v>600</v>
      </c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7">
        <f t="shared" si="1"/>
        <v>600</v>
      </c>
    </row>
    <row r="12" spans="1:33" x14ac:dyDescent="0.55000000000000004">
      <c r="A12" s="6" t="str">
        <f>+支出!B13</f>
        <v>ネットフリックス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>
        <v>890</v>
      </c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7">
        <f t="shared" si="1"/>
        <v>890</v>
      </c>
    </row>
    <row r="13" spans="1:33" x14ac:dyDescent="0.55000000000000004">
      <c r="A13" s="6" t="str">
        <f>+支出!B14</f>
        <v>スポーツクラブ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7">
        <f t="shared" si="1"/>
        <v>0</v>
      </c>
    </row>
    <row r="14" spans="1:33" x14ac:dyDescent="0.55000000000000004">
      <c r="A14" s="6" t="str">
        <f>+支出!B15</f>
        <v>新聞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>
        <v>1575</v>
      </c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7">
        <f t="shared" si="1"/>
        <v>1575</v>
      </c>
    </row>
    <row r="15" spans="1:33" x14ac:dyDescent="0.55000000000000004">
      <c r="A15" s="6" t="str">
        <f>+支出!B16</f>
        <v>任意加入の個人年金保険料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7">
        <f t="shared" si="1"/>
        <v>0</v>
      </c>
    </row>
    <row r="16" spans="1:33" x14ac:dyDescent="0.55000000000000004">
      <c r="A16" s="6" t="str">
        <f>+支出!B17</f>
        <v>任意加入の医療保険料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>
        <v>1550</v>
      </c>
      <c r="AG16" s="7">
        <f t="shared" si="1"/>
        <v>1550</v>
      </c>
    </row>
    <row r="17" spans="1:33" x14ac:dyDescent="0.55000000000000004">
      <c r="A17" s="6" t="str">
        <f>+支出!B18</f>
        <v>(予備)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7">
        <f t="shared" si="1"/>
        <v>0</v>
      </c>
    </row>
    <row r="18" spans="1:33" x14ac:dyDescent="0.55000000000000004">
      <c r="A18" s="6" t="str">
        <f>+支出!B19</f>
        <v>(予備)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7">
        <f t="shared" si="1"/>
        <v>0</v>
      </c>
    </row>
    <row r="19" spans="1:33" x14ac:dyDescent="0.55000000000000004">
      <c r="A19" s="6" t="str">
        <f>+支出!B20</f>
        <v>(予備)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7">
        <f t="shared" si="1"/>
        <v>0</v>
      </c>
    </row>
    <row r="20" spans="1:33" x14ac:dyDescent="0.55000000000000004">
      <c r="A20" s="6" t="str">
        <f>+支出!B21</f>
        <v>電気</v>
      </c>
      <c r="B20" s="24"/>
      <c r="C20" s="24">
        <v>2834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7">
        <f t="shared" si="1"/>
        <v>2834</v>
      </c>
    </row>
    <row r="21" spans="1:33" x14ac:dyDescent="0.55000000000000004">
      <c r="A21" s="6" t="str">
        <f>+支出!B22</f>
        <v>ガス</v>
      </c>
      <c r="B21" s="24"/>
      <c r="C21" s="24">
        <v>2742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7">
        <f t="shared" si="1"/>
        <v>2742</v>
      </c>
    </row>
    <row r="22" spans="1:33" x14ac:dyDescent="0.55000000000000004">
      <c r="A22" s="6" t="str">
        <f>+支出!B23</f>
        <v>水道</v>
      </c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7">
        <f t="shared" si="1"/>
        <v>0</v>
      </c>
    </row>
    <row r="23" spans="1:33" x14ac:dyDescent="0.55000000000000004">
      <c r="A23" s="6" t="str">
        <f>+支出!B24</f>
        <v>食費・雑費</v>
      </c>
      <c r="B23" s="24">
        <v>1600</v>
      </c>
      <c r="C23" s="24">
        <v>400</v>
      </c>
      <c r="D23" s="24">
        <v>800</v>
      </c>
      <c r="E23" s="24">
        <v>1200</v>
      </c>
      <c r="F23" s="24"/>
      <c r="G23" s="24">
        <v>2000</v>
      </c>
      <c r="H23" s="24">
        <v>1600</v>
      </c>
      <c r="I23" s="24">
        <v>350</v>
      </c>
      <c r="J23" s="24">
        <v>880</v>
      </c>
      <c r="K23" s="24">
        <v>900</v>
      </c>
      <c r="L23" s="24">
        <v>630</v>
      </c>
      <c r="M23" s="24">
        <v>700</v>
      </c>
      <c r="N23" s="24">
        <v>2300</v>
      </c>
      <c r="O23" s="24">
        <v>1100</v>
      </c>
      <c r="P23" s="24"/>
      <c r="Q23" s="24">
        <v>800</v>
      </c>
      <c r="R23" s="24">
        <v>500</v>
      </c>
      <c r="S23" s="24">
        <v>400</v>
      </c>
      <c r="T23" s="24"/>
      <c r="U23" s="24">
        <v>2200</v>
      </c>
      <c r="V23" s="24">
        <v>1000</v>
      </c>
      <c r="W23" s="24"/>
      <c r="X23" s="24">
        <v>800</v>
      </c>
      <c r="Y23" s="24">
        <v>600</v>
      </c>
      <c r="Z23" s="24">
        <v>400</v>
      </c>
      <c r="AA23" s="24">
        <v>300</v>
      </c>
      <c r="AB23" s="24">
        <v>2800</v>
      </c>
      <c r="AC23" s="24">
        <v>1300</v>
      </c>
      <c r="AD23" s="24">
        <v>180</v>
      </c>
      <c r="AE23" s="24">
        <v>200</v>
      </c>
      <c r="AF23" s="24">
        <v>260</v>
      </c>
      <c r="AG23" s="7">
        <f t="shared" si="1"/>
        <v>26200</v>
      </c>
    </row>
    <row r="24" spans="1:33" x14ac:dyDescent="0.55000000000000004">
      <c r="A24" s="6" t="str">
        <f>+支出!B25</f>
        <v>美容院</v>
      </c>
      <c r="B24" s="24"/>
      <c r="C24" s="24"/>
      <c r="D24" s="24">
        <v>10750</v>
      </c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7">
        <f t="shared" si="1"/>
        <v>10750</v>
      </c>
    </row>
    <row r="25" spans="1:33" x14ac:dyDescent="0.55000000000000004">
      <c r="A25" s="6" t="str">
        <f>+支出!B26</f>
        <v>化粧品</v>
      </c>
      <c r="B25" s="24">
        <v>5000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7">
        <f t="shared" si="1"/>
        <v>5000</v>
      </c>
    </row>
    <row r="26" spans="1:33" x14ac:dyDescent="0.55000000000000004">
      <c r="A26" s="6" t="str">
        <f>+支出!B27</f>
        <v>こづかい</v>
      </c>
      <c r="B26" s="24">
        <v>60000</v>
      </c>
      <c r="C26" s="24"/>
      <c r="D26" s="24"/>
      <c r="E26" s="24"/>
      <c r="F26" s="24">
        <v>4500</v>
      </c>
      <c r="G26" s="24">
        <v>3500</v>
      </c>
      <c r="H26" s="24">
        <v>2000</v>
      </c>
      <c r="I26" s="24"/>
      <c r="J26" s="24"/>
      <c r="K26" s="24"/>
      <c r="L26" s="24"/>
      <c r="M26" s="24">
        <v>4800</v>
      </c>
      <c r="N26" s="24">
        <v>3300</v>
      </c>
      <c r="O26" s="24">
        <v>2800</v>
      </c>
      <c r="P26" s="24"/>
      <c r="Q26" s="24"/>
      <c r="R26" s="24"/>
      <c r="S26" s="24"/>
      <c r="T26" s="24">
        <v>5000</v>
      </c>
      <c r="U26" s="24">
        <v>5000</v>
      </c>
      <c r="V26" s="24">
        <v>1500</v>
      </c>
      <c r="W26" s="24"/>
      <c r="X26" s="24"/>
      <c r="Y26" s="24"/>
      <c r="Z26" s="24"/>
      <c r="AA26" s="24">
        <v>4800</v>
      </c>
      <c r="AB26" s="24">
        <v>4500</v>
      </c>
      <c r="AC26" s="24">
        <v>3800</v>
      </c>
      <c r="AD26" s="24"/>
      <c r="AE26" s="24"/>
      <c r="AF26" s="24"/>
      <c r="AG26" s="7">
        <f t="shared" si="1"/>
        <v>105500</v>
      </c>
    </row>
    <row r="27" spans="1:33" x14ac:dyDescent="0.55000000000000004">
      <c r="A27" s="6" t="str">
        <f>+支出!B28</f>
        <v>プレゼント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7">
        <f t="shared" si="1"/>
        <v>0</v>
      </c>
    </row>
    <row r="28" spans="1:33" x14ac:dyDescent="0.55000000000000004">
      <c r="A28" s="6" t="str">
        <f>+支出!B29</f>
        <v>病院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7">
        <f t="shared" si="1"/>
        <v>0</v>
      </c>
    </row>
    <row r="29" spans="1:33" x14ac:dyDescent="0.55000000000000004">
      <c r="A29" s="6" t="str">
        <f>+支出!B30</f>
        <v>旅行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7">
        <f t="shared" si="1"/>
        <v>0</v>
      </c>
    </row>
    <row r="30" spans="1:33" x14ac:dyDescent="0.55000000000000004">
      <c r="A30" s="6" t="str">
        <f>+支出!B31</f>
        <v>(予備)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7">
        <f t="shared" si="1"/>
        <v>0</v>
      </c>
    </row>
    <row r="31" spans="1:33" x14ac:dyDescent="0.55000000000000004">
      <c r="A31" s="6" t="str">
        <f>+支出!B32</f>
        <v>(予備)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7">
        <f t="shared" si="1"/>
        <v>0</v>
      </c>
    </row>
    <row r="32" spans="1:33" x14ac:dyDescent="0.55000000000000004">
      <c r="A32" s="6" t="str">
        <f>+支出!B33</f>
        <v>(予備)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7">
        <f t="shared" si="1"/>
        <v>0</v>
      </c>
    </row>
    <row r="33" spans="1:33" x14ac:dyDescent="0.55000000000000004">
      <c r="A33" s="6" t="str">
        <f>+支出!B34</f>
        <v>固定資産税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7">
        <f t="shared" si="1"/>
        <v>0</v>
      </c>
    </row>
    <row r="34" spans="1:33" x14ac:dyDescent="0.55000000000000004">
      <c r="A34" s="6" t="str">
        <f>+支出!B35</f>
        <v>火災保険料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7">
        <f t="shared" si="1"/>
        <v>0</v>
      </c>
    </row>
    <row r="35" spans="1:33" x14ac:dyDescent="0.55000000000000004">
      <c r="A35" s="6" t="str">
        <f>+支出!B36</f>
        <v>地震保険料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7">
        <f t="shared" si="1"/>
        <v>0</v>
      </c>
    </row>
    <row r="36" spans="1:33" x14ac:dyDescent="0.55000000000000004">
      <c r="A36" s="6" t="str">
        <f>+支出!B37</f>
        <v>車検代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7">
        <f t="shared" si="1"/>
        <v>0</v>
      </c>
    </row>
    <row r="37" spans="1:33" x14ac:dyDescent="0.55000000000000004">
      <c r="A37" s="6" t="str">
        <f>+支出!B38</f>
        <v>賃貸物件の更新料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7">
        <f t="shared" si="1"/>
        <v>0</v>
      </c>
    </row>
    <row r="38" spans="1:33" x14ac:dyDescent="0.55000000000000004">
      <c r="A38" s="6" t="str">
        <f>+支出!B39</f>
        <v>家具・家電メンテナンス料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7">
        <f t="shared" si="1"/>
        <v>0</v>
      </c>
    </row>
    <row r="39" spans="1:33" x14ac:dyDescent="0.55000000000000004">
      <c r="A39" s="6" t="str">
        <f>+支出!B40</f>
        <v>(予備)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7">
        <f t="shared" si="1"/>
        <v>0</v>
      </c>
    </row>
    <row r="40" spans="1:33" x14ac:dyDescent="0.55000000000000004">
      <c r="A40" s="6" t="str">
        <f>+支出!B41</f>
        <v>(予備)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7">
        <f t="shared" si="1"/>
        <v>0</v>
      </c>
    </row>
    <row r="41" spans="1:33" x14ac:dyDescent="0.55000000000000004">
      <c r="A41" s="6" t="str">
        <f>+支出!B42</f>
        <v>(予備)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7">
        <f t="shared" si="1"/>
        <v>0</v>
      </c>
    </row>
    <row r="42" spans="1:33" x14ac:dyDescent="0.55000000000000004">
      <c r="A42" s="3" t="s">
        <v>48</v>
      </c>
      <c r="B42" s="7">
        <f>SUM(B4:B41)</f>
        <v>66600</v>
      </c>
      <c r="C42" s="7">
        <f t="shared" ref="C42:AF42" si="2">SUM(C4:C41)</f>
        <v>33976</v>
      </c>
      <c r="D42" s="7">
        <f t="shared" si="2"/>
        <v>11550</v>
      </c>
      <c r="E42" s="7">
        <f t="shared" si="2"/>
        <v>1200</v>
      </c>
      <c r="F42" s="7">
        <f t="shared" si="2"/>
        <v>4500</v>
      </c>
      <c r="G42" s="7">
        <f t="shared" si="2"/>
        <v>5500</v>
      </c>
      <c r="H42" s="7">
        <f t="shared" si="2"/>
        <v>3600</v>
      </c>
      <c r="I42" s="7">
        <f t="shared" si="2"/>
        <v>350</v>
      </c>
      <c r="J42" s="7">
        <f t="shared" si="2"/>
        <v>880</v>
      </c>
      <c r="K42" s="7">
        <f t="shared" si="2"/>
        <v>900</v>
      </c>
      <c r="L42" s="7">
        <f t="shared" si="2"/>
        <v>630</v>
      </c>
      <c r="M42" s="7">
        <f t="shared" si="2"/>
        <v>5500</v>
      </c>
      <c r="N42" s="7">
        <f t="shared" si="2"/>
        <v>5600</v>
      </c>
      <c r="O42" s="7">
        <f t="shared" si="2"/>
        <v>3900</v>
      </c>
      <c r="P42" s="7">
        <f t="shared" si="2"/>
        <v>0</v>
      </c>
      <c r="Q42" s="7">
        <f t="shared" si="2"/>
        <v>11180</v>
      </c>
      <c r="R42" s="7">
        <f t="shared" si="2"/>
        <v>500</v>
      </c>
      <c r="S42" s="7">
        <f t="shared" si="2"/>
        <v>400</v>
      </c>
      <c r="T42" s="7">
        <f t="shared" si="2"/>
        <v>5000</v>
      </c>
      <c r="U42" s="7">
        <f t="shared" si="2"/>
        <v>7200</v>
      </c>
      <c r="V42" s="7">
        <f t="shared" si="2"/>
        <v>2500</v>
      </c>
      <c r="W42" s="7">
        <f t="shared" si="2"/>
        <v>0</v>
      </c>
      <c r="X42" s="7">
        <f t="shared" si="2"/>
        <v>800</v>
      </c>
      <c r="Y42" s="7">
        <f t="shared" si="2"/>
        <v>600</v>
      </c>
      <c r="Z42" s="7">
        <f t="shared" si="2"/>
        <v>400</v>
      </c>
      <c r="AA42" s="7">
        <f t="shared" si="2"/>
        <v>5100</v>
      </c>
      <c r="AB42" s="7">
        <f t="shared" si="2"/>
        <v>7300</v>
      </c>
      <c r="AC42" s="7">
        <f t="shared" si="2"/>
        <v>5100</v>
      </c>
      <c r="AD42" s="7">
        <f t="shared" si="2"/>
        <v>180</v>
      </c>
      <c r="AE42" s="7">
        <f t="shared" si="2"/>
        <v>200</v>
      </c>
      <c r="AF42" s="7">
        <f t="shared" si="2"/>
        <v>1810</v>
      </c>
      <c r="AG42" s="7">
        <f t="shared" si="1"/>
        <v>192956</v>
      </c>
    </row>
  </sheetData>
  <sheetProtection sheet="1" objects="1" scenarios="1"/>
  <phoneticPr fontId="2"/>
  <dataValidations count="2">
    <dataValidation type="whole" allowBlank="1" showInputMessage="1" showErrorMessage="1" errorTitle="数字を入力してください" error="数字を入力してください_x000a__x000a_入力可能範囲は次のとおりです。_x000a__x000a_-9,999,999　～　9,999,999" sqref="B4:AF41" xr:uid="{3FCAB330-C4C2-4ADC-BABC-9E4D84463F5F}">
      <formula1>-9999999</formula1>
      <formula2>9999999</formula2>
    </dataValidation>
    <dataValidation type="date" allowBlank="1" showInputMessage="1" showErrorMessage="1" errorTitle="日付を入力してください" error="日付を入力してください_x000a__x000a_　入力例_x000a__x000a_　　西暦　　「2025/01/01」_x000a__x000a_　　和暦　　「R07/01/01」_x000a_　　　　　　　「R07.01.01」_x000a_" sqref="B2" xr:uid="{6C781FB5-335B-42B5-846B-4D93E1DE8026}">
      <formula1>45652</formula1>
      <formula2>64284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使い方</vt:lpstr>
      <vt:lpstr>収入</vt:lpstr>
      <vt:lpstr>支出</vt:lpstr>
      <vt:lpstr>予算</vt:lpstr>
      <vt:lpstr>月間支出</vt:lpstr>
      <vt:lpstr>収入_入力例</vt:lpstr>
      <vt:lpstr>支出 _入力例</vt:lpstr>
      <vt:lpstr>予算 _入力例</vt:lpstr>
      <vt:lpstr>月間支出_入力例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しお ごま</dc:creator>
  <cp:lastModifiedBy>しお ごま</cp:lastModifiedBy>
  <dcterms:created xsi:type="dcterms:W3CDTF">2025-03-11T01:44:22Z</dcterms:created>
  <dcterms:modified xsi:type="dcterms:W3CDTF">2025-03-12T07:10:58Z</dcterms:modified>
</cp:coreProperties>
</file>